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Listes" state="visible" r:id="rId5"/>
    <sheet sheetId="3" name="Obligations 2022-08" state="visible" r:id="rId6"/>
    <sheet sheetId="4" name="Principes COSO" state="visible" r:id="rId7"/>
    <sheet sheetId="5" name="Registre des risques" state="visible" r:id="rId8"/>
    <sheet sheetId="6" name="Suivi des recommandations" state="visible" r:id="rId9"/>
    <sheet sheetId="7" name="Calendrier annuel" state="visible" r:id="rId10"/>
    <sheet sheetId="8" name="Textes de référence" state="visible" r:id="rId11"/>
  </sheets>
  <calcPr calcId="171027" fullCalcOnLoad="1"/>
</workbook>
</file>

<file path=xl/sharedStrings.xml><?xml version="1.0" encoding="utf-8"?>
<sst xmlns="http://schemas.openxmlformats.org/spreadsheetml/2006/main" count="584" uniqueCount="272">
  <si>
    <t>Cellules blanches</t>
  </si>
  <si>
    <t>À remplir. Les listes déroulantes apparaissent quand la cellule est sélectionnée.</t>
  </si>
  <si>
    <t>Cellules grises</t>
  </si>
  <si>
    <t>Formules. Ne pas modifier.</t>
  </si>
  <si>
    <t>Cellules jaunes</t>
  </si>
  <si>
    <t>Décisions à consigner par écrit (statut, clôture).</t>
  </si>
  <si>
    <t>Lignes en italique gris</t>
  </si>
  <si>
    <t>Exemples du format attendu. À supprimer avant usage.</t>
  </si>
  <si>
    <t>En place ?</t>
  </si>
  <si>
    <t>Probabilité</t>
  </si>
  <si>
    <t>Impact</t>
  </si>
  <si>
    <t>Réponse au risque</t>
  </si>
  <si>
    <t>Source</t>
  </si>
  <si>
    <t>Statut</t>
  </si>
  <si>
    <t>Catégorie de risque</t>
  </si>
  <si>
    <t>Niveau</t>
  </si>
  <si>
    <t>Clé</t>
  </si>
  <si>
    <t>Oui</t>
  </si>
  <si>
    <t>Faible</t>
  </si>
  <si>
    <t>Éviter</t>
  </si>
  <si>
    <t>Cour des comptes</t>
  </si>
  <si>
    <t>Ouverte</t>
  </si>
  <si>
    <t>Fraude et détournement</t>
  </si>
  <si>
    <t>Non</t>
  </si>
  <si>
    <t>Moyenne</t>
  </si>
  <si>
    <t>Moyen</t>
  </si>
  <si>
    <t>Transférer / partager</t>
  </si>
  <si>
    <t>IGF</t>
  </si>
  <si>
    <t>En cours</t>
  </si>
  <si>
    <t>Conformité</t>
  </si>
  <si>
    <t>Partiellement</t>
  </si>
  <si>
    <t>Forte</t>
  </si>
  <si>
    <t>Fort</t>
  </si>
  <si>
    <t>Réduire</t>
  </si>
  <si>
    <t>IGE</t>
  </si>
  <si>
    <t>Mise en œuvre, à confirmer</t>
  </si>
  <si>
    <t>Financier et comptable</t>
  </si>
  <si>
    <t>Accepter</t>
  </si>
  <si>
    <t>Commissaire aux comptes</t>
  </si>
  <si>
    <t>Confirmée</t>
  </si>
  <si>
    <t>Opérationnel</t>
  </si>
  <si>
    <t>Contrôleur d'État</t>
  </si>
  <si>
    <t>Sans objet</t>
  </si>
  <si>
    <t>Systèmes d'information</t>
  </si>
  <si>
    <t>Auditeur interne</t>
  </si>
  <si>
    <t>Ressources humaines</t>
  </si>
  <si>
    <t>Élevé</t>
  </si>
  <si>
    <t>Tutelle technique</t>
  </si>
  <si>
    <t>Marchés publics</t>
  </si>
  <si>
    <t>Autre</t>
  </si>
  <si>
    <t>Matrice des niveaux de risque : à ajuster selon l'appétence au risque fixée par l'organe délibérant.</t>
  </si>
  <si>
    <t>N°</t>
  </si>
  <si>
    <t>Domaine</t>
  </si>
  <si>
    <t>Obligation</t>
  </si>
  <si>
    <t>Référence</t>
  </si>
  <si>
    <t>Preuve que vous pourriez montrer</t>
  </si>
  <si>
    <t>Écart et prochaine étape</t>
  </si>
  <si>
    <t>Responsable</t>
  </si>
  <si>
    <t>Échéance</t>
  </si>
  <si>
    <t>Organes</t>
  </si>
  <si>
    <t>Un comité d'audit et un comité de rémunération sont mis en place par l'organe délibérant.</t>
  </si>
  <si>
    <t>Loi 2022-08, art. 24 ; sanction art. 22</t>
  </si>
  <si>
    <t/>
  </si>
  <si>
    <t>Le comité d'audit fonctionne selon le décret 2025-670 du 29 avril 2025 (composition, missions, réunions).</t>
  </si>
  <si>
    <t>Décret 2025-670</t>
  </si>
  <si>
    <t>L'organe délibérant se réunit au moins quatre fois par an.</t>
  </si>
  <si>
    <t>Loi 2022-08, art. 28</t>
  </si>
  <si>
    <t>Le procès-verbal validé est transmis aux tutelles dans les quinze jours.</t>
  </si>
  <si>
    <t>Douze membres au plus, un tiers d'indépendants au maximum, mandat de trois ans renouvelable une fois.</t>
  </si>
  <si>
    <t>Loi 2022-08, art. 20</t>
  </si>
  <si>
    <t>Chaque administrateur a déclaré ses intérêts ; aucun intérêt direct ou indirect dans une opération de l'entité.</t>
  </si>
  <si>
    <t>Loi 2022-08, art. 30</t>
  </si>
  <si>
    <t>L'organe délibérant délibère chaque année sur le rapport de gestion, le rapport social, le rapport sur le Code de gouvernance et le rapport de gouvernance du commissaire aux comptes.</t>
  </si>
  <si>
    <t>Loi 2022-08, art. 28 et 56</t>
  </si>
  <si>
    <t>Contrôle interne</t>
  </si>
  <si>
    <t>Un dispositif de contrôle interne est adopté et mis en place par l'organe délibérant (conformité, réglementation, opérations, fiabilité de l'information financière).</t>
  </si>
  <si>
    <t>Loi 2022-08, art. 57</t>
  </si>
  <si>
    <t>Un manuel de procédures existe et a été adopté par l'organe délibérant.</t>
  </si>
  <si>
    <t>Loi 2022-08, art. 21 et 57</t>
  </si>
  <si>
    <t>L'application du manuel est suivie en permanence par un auditeur interne et évaluée par l'organe délibérant.</t>
  </si>
  <si>
    <t>Une cartographie des risques existe, datée et mise à jour dans l'année.</t>
  </si>
  <si>
    <t>Un référentiel de contrôle interne est adopté (COSO ou équivalent).</t>
  </si>
  <si>
    <t>Les fonctions d'ordonnateur et de comptable public sont séparées (organismes publics).</t>
  </si>
  <si>
    <t>Décret 2014-1472, art. 25</t>
  </si>
  <si>
    <t>Le contrôle interne budgétaire et comptable est évalué chaque année.</t>
  </si>
  <si>
    <t>Décret 2020-978 (RGCP), art. 195</t>
  </si>
  <si>
    <t>Contrôle de gestion</t>
  </si>
  <si>
    <t>Une cellule de contrôle de gestion existe, distincte de l'audit interne.</t>
  </si>
  <si>
    <t>Loi 2022-08, art. 58</t>
  </si>
  <si>
    <t>Tableau d'indicateurs tenu à jour, point régulier sur le budget, rapport trimestriel sur la gestion, suivi des effectifs et de la masse salariale.</t>
  </si>
  <si>
    <t>Des états d'exécution budgétaire trimestriels sont présentés à l'organe délibérant pour validation.</t>
  </si>
  <si>
    <t>Loi 2022-08, art. 32</t>
  </si>
  <si>
    <t>Audit interne</t>
  </si>
  <si>
    <t>Une politique d'audit interne est conçue et mise en œuvre.</t>
  </si>
  <si>
    <t>Loi 2022-08, art. 59</t>
  </si>
  <si>
    <t>Le poste d'auditeur interne est pourvu, avec des moyens suffisants.</t>
  </si>
  <si>
    <t>Loi 2022-08, art. 57 et 59 ; norme IIA 8.2</t>
  </si>
  <si>
    <t>Une charte d'audit interne est validée par l'organe délibérant.</t>
  </si>
  <si>
    <t>Norme IIA 6.2</t>
  </si>
  <si>
    <t>L'auditeur interne rend compte à l'organe délibérant (rattachement fonctionnel).</t>
  </si>
  <si>
    <t>Normes IIA 7.1 et 8.1</t>
  </si>
  <si>
    <t>Un plan d'audit annuel fondé sur les risques existe et est exécuté.</t>
  </si>
  <si>
    <t>Norme IIA 9.4 ; PEFA 26.3</t>
  </si>
  <si>
    <t>Les missions évaluent l'adéquation et l'efficacité des contrôles, pas seulement la conformité financière.</t>
  </si>
  <si>
    <t>PEFA 26.2</t>
  </si>
  <si>
    <t>Chaque recommandation a un responsable, une échéance et un statut ; la mise en œuvre est confirmée.</t>
  </si>
  <si>
    <t>Norme IIA 15.2 ; PEFA 26.4</t>
  </si>
  <si>
    <t>Production</t>
  </si>
  <si>
    <t>Rapport de gestion, états financiers commentés et rapport social présentés chaque année ; rapport d'évaluation du contrat de performance avant le vote du budget.</t>
  </si>
  <si>
    <t>États financiers de synthèse transmis à la Cour des comptes et à la DGCPT dans les six mois suivant la clôture.</t>
  </si>
  <si>
    <t>Dossiers de séance communiqués au contrôleur d'État quinze jours avant la réunion.</t>
  </si>
  <si>
    <t>Loi 2022-08, art. 52</t>
  </si>
  <si>
    <t>Plan stratégique de développement et contrat de performance en vigueur, évalués périodiquement.</t>
  </si>
  <si>
    <t>Loi 2022-08, art. 41</t>
  </si>
  <si>
    <t>Archives conservées ; documents comptables, procès-verbaux et rapports d'audit à la disposition de la Cour pendant cinq ans.</t>
  </si>
  <si>
    <t>Loi 2022-08, art. 40 ; LO 2012-23, art. 46</t>
  </si>
  <si>
    <t>Contrôles externes</t>
  </si>
  <si>
    <t>Le suivi des directives présidentielles issues des rapports de contrôle est documenté.</t>
  </si>
  <si>
    <t>Loi 2022-08, art. 54</t>
  </si>
  <si>
    <t>Commissaire aux comptes et suppléant désignés ; rapport de gouvernance examiné.</t>
  </si>
  <si>
    <t>Loi 2022-08, art. 55 et 56</t>
  </si>
  <si>
    <t>Une procédure existe pour répondre à un rapport provisoire de la Cour des comptes dans le mois.</t>
  </si>
  <si>
    <t>LO 2012-23, art. 49</t>
  </si>
  <si>
    <t>En place :</t>
  </si>
  <si>
    <t>Partiellement :</t>
  </si>
  <si>
    <t>Non :</t>
  </si>
  <si>
    <t>Sans réponse :</t>
  </si>
  <si>
    <t>Un « Oui » sans preuve dans la colonne F compte comme un « Partiellement ». C'est la question que posera la Cour des comptes.</t>
  </si>
  <si>
    <t>Principe</t>
  </si>
  <si>
    <t>Composante</t>
  </si>
  <si>
    <t>Principe (traduction IFACI du référentiel COSO 2013)</t>
  </si>
  <si>
    <t>Question à se poser franchement</t>
  </si>
  <si>
    <t>Preuve</t>
  </si>
  <si>
    <t>Environnement de contrôle</t>
  </si>
  <si>
    <t>L'organisation démontre son engagement en faveur de l'intégrité et des valeurs éthiques.</t>
  </si>
  <si>
    <t>Existe-t-il un code de conduite signé par les dirigeants et diffusé, et des sanctions appliquées ?</t>
  </si>
  <si>
    <t>Le conseil fait preuve d'indépendance vis-à-vis du management et surveille le système de contrôle interne.</t>
  </si>
  <si>
    <t>Le comité d'audit se réunit-il, reçoit-il les rapports de l'auditeur interne, en garde-t-il trace ?</t>
  </si>
  <si>
    <t>Le management définit les structures, les rattachements, les pouvoirs et les responsabilités.</t>
  </si>
  <si>
    <t>L'organigramme adopté est-il à jour et les délégations de signature écrites ?</t>
  </si>
  <si>
    <t>L'organisation démontre son engagement à attirer, former et fidéliser des personnes compétentes.</t>
  </si>
  <si>
    <t>Les postes financiers ont-ils des fiches de poste et un plan de formation ? (Constat n° 17 du Contrôleur financier.)</t>
  </si>
  <si>
    <t>L'organisation instaure pour chacun un devoir de rendre compte de ses responsabilités de contrôle interne.</t>
  </si>
  <si>
    <t>Les objectifs de contrôle interne figurent-ils dans les évaluations des responsables ?</t>
  </si>
  <si>
    <t>Évaluation des risques</t>
  </si>
  <si>
    <t>L'organisation définit des objectifs assez clairs pour identifier et évaluer les risques.</t>
  </si>
  <si>
    <t>Le contrat de performance et le budget fixent-ils des objectifs mesurables par direction ?</t>
  </si>
  <si>
    <t>L'organisation identifie et analyse les risques dans l'ensemble de son périmètre.</t>
  </si>
  <si>
    <t>La cartographie des risques couvre-t-elle tous les processus, et a-t-elle été revue cette année ?</t>
  </si>
  <si>
    <t>L'organisation intègre le risque de fraude dans son évaluation des risques.</t>
  </si>
  <si>
    <t>Les scénarios de fraude (marchés, caisse, paie, primes) sont-ils écrits, avec les contrôles en face ?</t>
  </si>
  <si>
    <t>L'organisation identifie et évalue les changements pouvant affecter le contrôle interne.</t>
  </si>
  <si>
    <t>Un changement de dirigeant, de système ou de statut a-t-il déclenché une revue des contrôles ?</t>
  </si>
  <si>
    <t>Activités de contrôle</t>
  </si>
  <si>
    <t>L'organisation sélectionne et développe des activités de contrôle qui ramènent les risques à un niveau acceptable.</t>
  </si>
  <si>
    <t>Chaque risque élevé de la cartographie a-t-il au moins un contrôle nommé, avec un responsable ?</t>
  </si>
  <si>
    <t>L'organisation sélectionne et développe des contrôles généraux informatiques.</t>
  </si>
  <si>
    <t>Accès, sauvegardes et modifications des systèmes comptables et de paie sont-ils contrôlés et tracés ?</t>
  </si>
  <si>
    <t>L'organisation déploie les activités de contrôle par des règles et des procédures.</t>
  </si>
  <si>
    <t>Le manuel de procédures adopté est-il appliqué, et l'auditeur interne le vérifie-t-il (art. 57) ?</t>
  </si>
  <si>
    <t>Information et communication</t>
  </si>
  <si>
    <t>L'organisation obtient, produit et utilise des informations pertinentes et de qualité.</t>
  </si>
  <si>
    <t>Les états d'exécution trimestriels et le tableau d'indicateurs (art. 32 et 58) sont-ils produits à temps et fiables ?</t>
  </si>
  <si>
    <t>L'organisation communique en interne l'information nécessaire au contrôle interne.</t>
  </si>
  <si>
    <t>Les agents connaissent-ils leurs responsabilités de contrôle et le canal pour signaler une anomalie ?</t>
  </si>
  <si>
    <t>L'organisation communique aux tiers les éléments qui affectent le contrôle interne.</t>
  </si>
  <si>
    <t>Les rapports au contrôleur d'État, à la tutelle et à la Cour partent-ils dans les délais (art. 32, 52) ?</t>
  </si>
  <si>
    <t>Pilotage</t>
  </si>
  <si>
    <t>L'organisation réalise des évaluations continues ou ponctuelles pour s'assurer que le contrôle interne fonctionne.</t>
  </si>
  <si>
    <t>Le plan d'audit annuel est-il exécuté, et l'organe délibérant évalue-t-il le dispositif (art. 57) ?</t>
  </si>
  <si>
    <t>L'organisation évalue et communique les déficiences en temps voulu aux responsables des mesures correctives, direction générale et conseil compris.</t>
  </si>
  <si>
    <t>Les recommandations sont-elles suivies jusqu'à confirmation, avec un tableau que le conseil voit ?</t>
  </si>
  <si>
    <t>Non ou partiellement :</t>
  </si>
  <si>
    <t>Le référentiel COSO considère le contrôle interne efficace quand les cinq composantes et leurs principes sont en place et fonctionnent ensemble. Un principe absent suffit à conclure à une déficience majeure.</t>
  </si>
  <si>
    <t>ID</t>
  </si>
  <si>
    <t>Processus</t>
  </si>
  <si>
    <t>Objectif</t>
  </si>
  <si>
    <t>Risque (ce qui pourrait mal tourner)</t>
  </si>
  <si>
    <t>Catégorie</t>
  </si>
  <si>
    <t>Contrôle existant</t>
  </si>
  <si>
    <t>Réponse</t>
  </si>
  <si>
    <t>Date d'évaluation</t>
  </si>
  <si>
    <t>Notes</t>
  </si>
  <si>
    <t>R-001</t>
  </si>
  <si>
    <t>Les achats respectent le code des marchés et les seuils (décret 2022-2295).</t>
  </si>
  <si>
    <t>Fractionnement des commandes pour rester sous le seuil de la demande de renseignement et de prix ; faute de gestion au sens de l'article 57 de la LO 2012-23.</t>
  </si>
  <si>
    <t>Revue trimestrielle des achats par fournisseur par la cellule de passation ; aucun contrôle automatisé.</t>
  </si>
  <si>
    <t>Directeur administratif et financier</t>
  </si>
  <si>
    <t>Rapprocher le plan de passation et le grand livre chaque trimestre.</t>
  </si>
  <si>
    <t>Rapport (titre, date)</t>
  </si>
  <si>
    <t>Recommandation</t>
  </si>
  <si>
    <t>Actions engagées</t>
  </si>
  <si>
    <t>Preuve de mise en œuvre</t>
  </si>
  <si>
    <t>Date de réponse écrite</t>
  </si>
  <si>
    <t>Date de confirmation</t>
  </si>
  <si>
    <t>Présenté au conseil le</t>
  </si>
  <si>
    <t>Rapport particulier exercices 2021-2023, notifié le 12 mars 2026</t>
  </si>
  <si>
    <t>Faire valider la charte d'audit interne par le conseil d'administration et prévoir la transmission des rapports de l'auditeur interne au conseil.</t>
  </si>
  <si>
    <t>Directeur général ; auditeur interne</t>
  </si>
  <si>
    <t>Charte révisée sur le modèle IFACI 2024 ; inscrite à l'ordre du jour du conseil du 25 juin 2026.</t>
  </si>
  <si>
    <t>Délibération n° 2026-07 du conseil ; premier rapport transmis le 3 juillet 2026.</t>
  </si>
  <si>
    <t>Recommandations enregistrées :</t>
  </si>
  <si>
    <t>Confirmées :</t>
  </si>
  <si>
    <t>Ouvertes ou en cours :</t>
  </si>
  <si>
    <t>En retard (échéance passée, non confirmées) :</t>
  </si>
  <si>
    <t>Repères : réponse écrite à un rapport provisoire de la Cour des comptes dans le mois (LO 2012-23, art. 49) ; rapport du Contrôleur financier sur l'application des directives présidentielles dans les six mois (loi 2022-08, art. 54) ; réponse complète de la direction aux recommandations d'audit interne dans les douze mois (PEFA 26.4).</t>
  </si>
  <si>
    <t>Quand</t>
  </si>
  <si>
    <t>Fait le</t>
  </si>
  <si>
    <t>Chaque trimestre</t>
  </si>
  <si>
    <t>États d'exécution budgétaire présentés à l'organe délibérant pour validation ; rapport trimestriel du contrôleur de gestion.</t>
  </si>
  <si>
    <t>Loi 2022-08, art. 32 et 58</t>
  </si>
  <si>
    <t>Au moins 4 fois par an</t>
  </si>
  <si>
    <t>Réunion de l'organe délibérant ; procès-verbal validé transmis aux tutelles dans les 15 jours.</t>
  </si>
  <si>
    <t>15 jours avant chaque séance</t>
  </si>
  <si>
    <t>Dossiers de séance communiqués au contrôleur d'État.</t>
  </si>
  <si>
    <t>Avant le vote du budget</t>
  </si>
  <si>
    <t>Rapport d'évaluation du contrat de performance présenté à l'organe délibérant.</t>
  </si>
  <si>
    <t>Chaque année</t>
  </si>
  <si>
    <t>Rapport de gestion, états financiers commentés, rapport social ; rapport du président sur le Code de gouvernance ; rapport de gouvernance du commissaire aux comptes.</t>
  </si>
  <si>
    <t>Loi 2022-08, art. 28, 32, 56</t>
  </si>
  <si>
    <t>Mise à jour de la cartographie des risques ; évaluation du dispositif de contrôle interne par l'organe délibérant ; évaluation du contrôle interne budgétaire et comptable.</t>
  </si>
  <si>
    <t>Loi 2022-08, art. 57 ; RGCP art. 195</t>
  </si>
  <si>
    <t>Plan d'audit interne fondé sur les risques approuvé par le comité d'audit ; exécution et rapports au conseil.</t>
  </si>
  <si>
    <t>Norme IIA 9.4</t>
  </si>
  <si>
    <t>Dans les 6 mois après la clôture</t>
  </si>
  <si>
    <t>États financiers de synthèse arrêtés et approuvés transmis à la Cour des comptes et à la DGCPT.</t>
  </si>
  <si>
    <t>Dans le mois</t>
  </si>
  <si>
    <t>Réponse par mémoire écrit à un rapport provisoire de la Cour des comptes.</t>
  </si>
  <si>
    <t>Dans les 6 mois</t>
  </si>
  <si>
    <t>Point sur l'application des directives présidentielles issues des rapports de contrôle (rapport du Contrôleur financier).</t>
  </si>
  <si>
    <t>Dans les 12 mois</t>
  </si>
  <si>
    <t>Réponse complète de la direction aux recommandations d'audit interne.</t>
  </si>
  <si>
    <t>PEFA 26.4</t>
  </si>
  <si>
    <t>Cinq ans</t>
  </si>
  <si>
    <t>Conservation des budgets, comptes, procès-verbaux, rapports d'audit et des commissaires aux comptes à la disposition de la Cour.</t>
  </si>
  <si>
    <t>LO 2012-23, art. 46</t>
  </si>
  <si>
    <t>Texte</t>
  </si>
  <si>
    <t>Ce qu'il dit, en bref</t>
  </si>
  <si>
    <t>Où le trouver</t>
  </si>
  <si>
    <t>Loi d'orientation n° 2022-08 du 19 avril 2022 (JO n° 7516 du 21 avril 2022)</t>
  </si>
  <si>
    <t>Secteur parapublic : organes (art. 19-30), comités d'audit et de rémunération (24), sanctions (22, 34, 53), attributions du dirigeant (32), contrôle financier (51-54), commissaire aux comptes (55-56), contrôle interne (57), contrôle de gestion (58), audit interne (59), mise en conformité sous un an (65).</t>
  </si>
  <si>
    <t>sentresor.org</t>
  </si>
  <si>
    <t>Décrets n° 2025-669 et 2025-670 du 29 avril 2025</t>
  </si>
  <si>
    <t>Comité de suivi du secteur parapublic ; règles de fonctionnement de l'organe délibérant, dont le comité d'audit.</t>
  </si>
  <si>
    <t>Direction du secteur parapublic</t>
  </si>
  <si>
    <t>Loi organique n° 2012-23 du 27 décembre 2012 sur la Cour des comptes</t>
  </si>
  <si>
    <t>Compétence sur le parapublic (31), avis sur le contrôle interne (30), documents à disposition cinq ans (46), réponse au rapport provisoire dans le mois (49), fautes de gestion (57), amendes (59, 63).</t>
  </si>
  <si>
    <t>courdescomptes.sn</t>
  </si>
  <si>
    <t>Décret n° 2020-978 du 23 avril 2020 portant RGCP</t>
  </si>
  <si>
    <t>Responsabilité des ordonnateurs (22) ; contrôle interne budgétaire et comptable, évaluation annuelle (195) ; corps de contrôle (196-201) ; publicité des rapports (202).</t>
  </si>
  <si>
    <t>Loi organique n° 2020-07 du 26 février 2020 relative aux lois de finances</t>
  </si>
  <si>
    <t>Le responsable de programme s'assure du respect des dispositifs de contrôle interne et de contrôle de gestion (13) ; avis de la Cour sur le contrôle interne (50).</t>
  </si>
  <si>
    <t>itie.sn</t>
  </si>
  <si>
    <t>Décret n° 2020-1036 du 15 mai 2020 relatif au contrôle de gestion</t>
  </si>
  <si>
    <t>Définition (1) ; incompatibilité du contrôleur de gestion avec les fonctions de responsable de programme, de contrôleur budgétaire et de comptable (3).</t>
  </si>
  <si>
    <t>Décret n° 2014-1472 du 12 novembre 2014 (régime financier des EP et agences)</t>
  </si>
  <si>
    <t>Incompatibilité des fonctions d'ordonnateur et de comptable public (25).</t>
  </si>
  <si>
    <t>Cité par la Cour des comptes</t>
  </si>
  <si>
    <t>Directives UEMOA 01, 06 et 07/2009</t>
  </si>
  <si>
    <t>Contrôle interne obligatoire (01, § 5.5) ; responsabilité des ordonnateurs et fautes de gestion (06, art. 77-84) ; contrôle administratif et publicité des rapports, réponse écrite obligatoire à chaque rapport (07, art. 85-95).</t>
  </si>
  <si>
    <t>uemoa.int, sentresor.org</t>
  </si>
  <si>
    <t>Référentiel COSO 2013 (traduction IFACI)</t>
  </si>
  <si>
    <t>Cinq composantes, dix-sept principes ; efficacité = principes en place et fonctionnant ensemble.</t>
  </si>
  <si>
    <t>ifaci.com</t>
  </si>
  <si>
    <t>Normes internationales d'audit interne IIA 2024</t>
  </si>
  <si>
    <t>Cinq domaines, quinze principes, cinquante-deux normes ; charte (6.2), indépendance (7.1), plan (9.4), suivi des recommandations (15.2).</t>
  </si>
  <si>
    <t>Cadre PEFA 2016, indicateurs PI-25 et PI-26</t>
  </si>
  <si>
    <t>Contrôles internes des dépenses ; audit interne : portée, nature, exécution, suite donnée. Sénégal 2020 : PI-25 C+, PI-26 D+.</t>
  </si>
  <si>
    <t>pefa.org</t>
  </si>
  <si>
    <t>Communication du Contrôleur financier, janvier 2025</t>
  </si>
  <si>
    <t>Constats sur le parapublic : réunions irrégulières (1), retards (2), faiblesse du contrôle interne (16), formation des administrateurs (17), indépendance de l'audit interne (20).</t>
  </si>
  <si>
    <t>presidence.sn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</si>
</sst>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  <font>
      <i/>
      <color rgb="FF6B7280"/>
      <sz val="10"/>
      <name val="Arial"/>
    </font>
    <font>
      <b/>
      <color rgb="FFFFFFFF"/>
      <sz val="10"/>
      <name val="Arial"/>
    </font>
    <font>
      <color rgb="FF1B2A4A"/>
      <sz val="10"/>
      <name val="Arial"/>
    </font>
    <font>
      <i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rgb="FF163D85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C9A84C"/>
      </bottom>
      <diagonal/>
    </border>
    <border>
      <left/>
      <right/>
      <top/>
      <bottom style="hair">
        <color rgb="FFD9D2B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3" fillId="0" borderId="1" xfId="0" applyFont="1" applyBorder="1"/>
    <xf numFmtId="0" fontId="4" fillId="4" borderId="0" xfId="0" applyFont="1" applyFill="1"/>
    <xf numFmtId="0" fontId="5" fillId="0" borderId="0" xfId="0" applyFont="1"/>
    <xf numFmtId="0" fontId="6" fillId="0" borderId="0" xfId="0" applyFont="1"/>
    <xf numFmtId="164" fontId="0" fillId="0" borderId="0" xfId="0" applyNumberFormat="1"/>
    <xf numFmtId="0" fontId="4" fillId="4" borderId="2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4" fontId="5" fillId="0" borderId="3" xfId="0" applyNumberFormat="1" applyFont="1" applyBorder="1" applyAlignment="1">
      <alignment vertical="top" wrapText="1"/>
    </xf>
    <xf numFmtId="0" fontId="1" fillId="0" borderId="0" xfId="0" applyFont="1"/>
    <xf numFmtId="0" fontId="1" fillId="2" borderId="0" xfId="0" applyFont="1" applyFill="1"/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C1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96" customWidth="1"/>
  </cols>
  <sheetData>
    <row r="12" spans="2:3" x14ac:dyDescent="0.25">
      <c r="B12" s="1" t="s">
        <v>0</v>
      </c>
      <c r="C12" s="2" t="s">
        <v>1</v>
      </c>
    </row>
    <row r="13" spans="2:3" x14ac:dyDescent="0.25">
      <c r="B13" s="3" t="s">
        <v>2</v>
      </c>
      <c r="C13" s="2" t="s">
        <v>3</v>
      </c>
    </row>
    <row r="14" spans="2:3" x14ac:dyDescent="0.25">
      <c r="B14" s="4" t="s">
        <v>4</v>
      </c>
      <c r="C14" s="2" t="s">
        <v>5</v>
      </c>
    </row>
    <row r="15" spans="2:3" x14ac:dyDescent="0.25">
      <c r="B15" s="5" t="s">
        <v>6</v>
      </c>
      <c r="C15" s="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FormatPr defaultRowHeight="15" outlineLevelRow="0" outlineLevelCol="0" x14ac:dyDescent="55"/>
  <cols>
    <col min="1" max="7" width="28" customWidth="1"/>
  </cols>
  <sheetData>
    <row r="1" spans="1:12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  <c r="I1" s="6" t="s">
        <v>9</v>
      </c>
      <c r="J1" s="6" t="s">
        <v>10</v>
      </c>
      <c r="K1" s="6" t="s">
        <v>15</v>
      </c>
      <c r="L1" s="6" t="s">
        <v>16</v>
      </c>
    </row>
    <row r="2" spans="1:12" x14ac:dyDescent="0.25">
      <c r="A2" s="7" t="s">
        <v>17</v>
      </c>
      <c r="B2" s="7" t="s">
        <v>18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I2" s="2" t="s">
        <v>18</v>
      </c>
      <c r="J2" s="2" t="s">
        <v>18</v>
      </c>
      <c r="K2" s="2" t="s">
        <v>18</v>
      </c>
      <c r="L2" s="2">
        <f>I2&amp;"|"&amp;J2</f>
      </c>
    </row>
    <row r="3" spans="1:12" x14ac:dyDescent="0.25">
      <c r="A3" s="7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I3" s="2" t="s">
        <v>18</v>
      </c>
      <c r="J3" s="2" t="s">
        <v>25</v>
      </c>
      <c r="K3" s="2" t="s">
        <v>18</v>
      </c>
      <c r="L3" s="2">
        <f>I3&amp;"|"&amp;J3</f>
      </c>
    </row>
    <row r="4" spans="1:12" x14ac:dyDescent="0.25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I4" s="2" t="s">
        <v>18</v>
      </c>
      <c r="J4" s="2" t="s">
        <v>32</v>
      </c>
      <c r="K4" s="2" t="s">
        <v>25</v>
      </c>
      <c r="L4" s="2">
        <f>I4&amp;"|"&amp;J4</f>
      </c>
    </row>
    <row r="5" spans="4:12" x14ac:dyDescent="0.25">
      <c r="D5" s="7" t="s">
        <v>37</v>
      </c>
      <c r="E5" s="7" t="s">
        <v>38</v>
      </c>
      <c r="F5" s="7" t="s">
        <v>39</v>
      </c>
      <c r="G5" s="7" t="s">
        <v>40</v>
      </c>
      <c r="I5" s="2" t="s">
        <v>24</v>
      </c>
      <c r="J5" s="2" t="s">
        <v>18</v>
      </c>
      <c r="K5" s="2" t="s">
        <v>18</v>
      </c>
      <c r="L5" s="2">
        <f>I5&amp;"|"&amp;J5</f>
      </c>
    </row>
    <row r="6" spans="5:12" x14ac:dyDescent="0.25">
      <c r="E6" s="7" t="s">
        <v>41</v>
      </c>
      <c r="F6" s="7" t="s">
        <v>42</v>
      </c>
      <c r="G6" s="7" t="s">
        <v>43</v>
      </c>
      <c r="I6" s="2" t="s">
        <v>24</v>
      </c>
      <c r="J6" s="2" t="s">
        <v>25</v>
      </c>
      <c r="K6" s="2" t="s">
        <v>25</v>
      </c>
      <c r="L6" s="2">
        <f>I6&amp;"|"&amp;J6</f>
      </c>
    </row>
    <row r="7" spans="5:12" x14ac:dyDescent="0.25">
      <c r="E7" s="7" t="s">
        <v>44</v>
      </c>
      <c r="G7" s="7" t="s">
        <v>45</v>
      </c>
      <c r="I7" s="2" t="s">
        <v>24</v>
      </c>
      <c r="J7" s="2" t="s">
        <v>32</v>
      </c>
      <c r="K7" s="2" t="s">
        <v>46</v>
      </c>
      <c r="L7" s="2">
        <f>I7&amp;"|"&amp;J7</f>
      </c>
    </row>
    <row r="8" spans="5:12" x14ac:dyDescent="0.25">
      <c r="E8" s="7" t="s">
        <v>47</v>
      </c>
      <c r="G8" s="7" t="s">
        <v>48</v>
      </c>
      <c r="I8" s="2" t="s">
        <v>31</v>
      </c>
      <c r="J8" s="2" t="s">
        <v>18</v>
      </c>
      <c r="K8" s="2" t="s">
        <v>25</v>
      </c>
      <c r="L8" s="2">
        <f>I8&amp;"|"&amp;J8</f>
      </c>
    </row>
    <row r="9" spans="5:12" x14ac:dyDescent="0.25">
      <c r="E9" s="7" t="s">
        <v>49</v>
      </c>
      <c r="I9" s="2" t="s">
        <v>31</v>
      </c>
      <c r="J9" s="2" t="s">
        <v>25</v>
      </c>
      <c r="K9" s="2" t="s">
        <v>46</v>
      </c>
      <c r="L9" s="2">
        <f>I9&amp;"|"&amp;J9</f>
      </c>
    </row>
    <row r="10" spans="9:12" x14ac:dyDescent="0.25">
      <c r="I10" s="2" t="s">
        <v>31</v>
      </c>
      <c r="J10" s="2" t="s">
        <v>32</v>
      </c>
      <c r="K10" s="2" t="s">
        <v>46</v>
      </c>
      <c r="L10" s="2">
        <f>I10&amp;"|"&amp;J10</f>
      </c>
    </row>
    <row r="12" spans="9:9" x14ac:dyDescent="0.25">
      <c r="I12" s="8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60" customWidth="1"/>
    <col min="4" max="4" width="22" customWidth="1"/>
    <col min="5" max="5" width="13" customWidth="1"/>
    <col min="6" max="7" width="34" customWidth="1"/>
    <col min="8" max="8" width="20" customWidth="1"/>
    <col min="9" max="9" width="13" style="9" customWidth="1"/>
  </cols>
  <sheetData>
    <row r="1" ht="34" customHeight="1" spans="1:9" x14ac:dyDescent="0.25">
      <c r="A1" s="10" t="s">
        <v>51</v>
      </c>
      <c r="B1" s="10" t="s">
        <v>52</v>
      </c>
      <c r="C1" s="10" t="s">
        <v>53</v>
      </c>
      <c r="D1" s="10" t="s">
        <v>54</v>
      </c>
      <c r="E1" s="10" t="s">
        <v>8</v>
      </c>
      <c r="F1" s="10" t="s">
        <v>55</v>
      </c>
      <c r="G1" s="10" t="s">
        <v>56</v>
      </c>
      <c r="H1" s="10" t="s">
        <v>57</v>
      </c>
      <c r="I1" s="11" t="s">
        <v>58</v>
      </c>
    </row>
    <row r="2" ht="40" customHeight="1" spans="1:9" x14ac:dyDescent="0.25">
      <c r="A2" s="12">
        <v>1</v>
      </c>
      <c r="B2" s="12" t="s">
        <v>59</v>
      </c>
      <c r="C2" s="12" t="s">
        <v>60</v>
      </c>
      <c r="D2" s="12" t="s">
        <v>61</v>
      </c>
      <c r="E2" s="13" t="s">
        <v>62</v>
      </c>
      <c r="F2" s="12" t="s">
        <v>62</v>
      </c>
      <c r="G2" s="12" t="s">
        <v>62</v>
      </c>
      <c r="H2" s="12" t="s">
        <v>62</v>
      </c>
      <c r="I2" s="14"/>
    </row>
    <row r="3" ht="40" customHeight="1" spans="1:9" x14ac:dyDescent="0.25">
      <c r="A3" s="12">
        <v>2</v>
      </c>
      <c r="B3" s="12" t="s">
        <v>59</v>
      </c>
      <c r="C3" s="12" t="s">
        <v>63</v>
      </c>
      <c r="D3" s="12" t="s">
        <v>64</v>
      </c>
      <c r="E3" s="13" t="s">
        <v>62</v>
      </c>
      <c r="F3" s="12" t="s">
        <v>62</v>
      </c>
      <c r="G3" s="12" t="s">
        <v>62</v>
      </c>
      <c r="H3" s="12" t="s">
        <v>62</v>
      </c>
      <c r="I3" s="14"/>
    </row>
    <row r="4" ht="40" customHeight="1" spans="1:9" x14ac:dyDescent="0.25">
      <c r="A4" s="12">
        <v>3</v>
      </c>
      <c r="B4" s="12" t="s">
        <v>59</v>
      </c>
      <c r="C4" s="12" t="s">
        <v>65</v>
      </c>
      <c r="D4" s="12" t="s">
        <v>66</v>
      </c>
      <c r="E4" s="13" t="s">
        <v>62</v>
      </c>
      <c r="F4" s="12" t="s">
        <v>62</v>
      </c>
      <c r="G4" s="12" t="s">
        <v>62</v>
      </c>
      <c r="H4" s="12" t="s">
        <v>62</v>
      </c>
      <c r="I4" s="14"/>
    </row>
    <row r="5" ht="40" customHeight="1" spans="1:9" x14ac:dyDescent="0.25">
      <c r="A5" s="12">
        <v>4</v>
      </c>
      <c r="B5" s="12" t="s">
        <v>59</v>
      </c>
      <c r="C5" s="12" t="s">
        <v>67</v>
      </c>
      <c r="D5" s="12" t="s">
        <v>66</v>
      </c>
      <c r="E5" s="13" t="s">
        <v>62</v>
      </c>
      <c r="F5" s="12" t="s">
        <v>62</v>
      </c>
      <c r="G5" s="12" t="s">
        <v>62</v>
      </c>
      <c r="H5" s="12" t="s">
        <v>62</v>
      </c>
      <c r="I5" s="14"/>
    </row>
    <row r="6" ht="40" customHeight="1" spans="1:9" x14ac:dyDescent="0.25">
      <c r="A6" s="12">
        <v>5</v>
      </c>
      <c r="B6" s="12" t="s">
        <v>59</v>
      </c>
      <c r="C6" s="12" t="s">
        <v>68</v>
      </c>
      <c r="D6" s="12" t="s">
        <v>69</v>
      </c>
      <c r="E6" s="13" t="s">
        <v>62</v>
      </c>
      <c r="F6" s="12" t="s">
        <v>62</v>
      </c>
      <c r="G6" s="12" t="s">
        <v>62</v>
      </c>
      <c r="H6" s="12" t="s">
        <v>62</v>
      </c>
      <c r="I6" s="14"/>
    </row>
    <row r="7" ht="40" customHeight="1" spans="1:9" x14ac:dyDescent="0.25">
      <c r="A7" s="12">
        <v>6</v>
      </c>
      <c r="B7" s="12" t="s">
        <v>59</v>
      </c>
      <c r="C7" s="12" t="s">
        <v>70</v>
      </c>
      <c r="D7" s="12" t="s">
        <v>71</v>
      </c>
      <c r="E7" s="13" t="s">
        <v>62</v>
      </c>
      <c r="F7" s="12" t="s">
        <v>62</v>
      </c>
      <c r="G7" s="12" t="s">
        <v>62</v>
      </c>
      <c r="H7" s="12" t="s">
        <v>62</v>
      </c>
      <c r="I7" s="14"/>
    </row>
    <row r="8" ht="40" customHeight="1" spans="1:9" x14ac:dyDescent="0.25">
      <c r="A8" s="12">
        <v>7</v>
      </c>
      <c r="B8" s="12" t="s">
        <v>59</v>
      </c>
      <c r="C8" s="12" t="s">
        <v>72</v>
      </c>
      <c r="D8" s="12" t="s">
        <v>73</v>
      </c>
      <c r="E8" s="13" t="s">
        <v>62</v>
      </c>
      <c r="F8" s="12" t="s">
        <v>62</v>
      </c>
      <c r="G8" s="12" t="s">
        <v>62</v>
      </c>
      <c r="H8" s="12" t="s">
        <v>62</v>
      </c>
      <c r="I8" s="14"/>
    </row>
    <row r="9" ht="40" customHeight="1" spans="1:9" x14ac:dyDescent="0.25">
      <c r="A9" s="12">
        <v>8</v>
      </c>
      <c r="B9" s="12" t="s">
        <v>74</v>
      </c>
      <c r="C9" s="12" t="s">
        <v>75</v>
      </c>
      <c r="D9" s="12" t="s">
        <v>76</v>
      </c>
      <c r="E9" s="13" t="s">
        <v>62</v>
      </c>
      <c r="F9" s="12" t="s">
        <v>62</v>
      </c>
      <c r="G9" s="12" t="s">
        <v>62</v>
      </c>
      <c r="H9" s="12" t="s">
        <v>62</v>
      </c>
      <c r="I9" s="14"/>
    </row>
    <row r="10" ht="40" customHeight="1" spans="1:9" x14ac:dyDescent="0.25">
      <c r="A10" s="12">
        <v>9</v>
      </c>
      <c r="B10" s="12" t="s">
        <v>74</v>
      </c>
      <c r="C10" s="12" t="s">
        <v>77</v>
      </c>
      <c r="D10" s="12" t="s">
        <v>78</v>
      </c>
      <c r="E10" s="13" t="s">
        <v>62</v>
      </c>
      <c r="F10" s="12" t="s">
        <v>62</v>
      </c>
      <c r="G10" s="12" t="s">
        <v>62</v>
      </c>
      <c r="H10" s="12" t="s">
        <v>62</v>
      </c>
      <c r="I10" s="14"/>
    </row>
    <row r="11" ht="40" customHeight="1" spans="1:9" x14ac:dyDescent="0.25">
      <c r="A11" s="12">
        <v>10</v>
      </c>
      <c r="B11" s="12" t="s">
        <v>74</v>
      </c>
      <c r="C11" s="12" t="s">
        <v>79</v>
      </c>
      <c r="D11" s="12" t="s">
        <v>76</v>
      </c>
      <c r="E11" s="13" t="s">
        <v>62</v>
      </c>
      <c r="F11" s="12" t="s">
        <v>62</v>
      </c>
      <c r="G11" s="12" t="s">
        <v>62</v>
      </c>
      <c r="H11" s="12" t="s">
        <v>62</v>
      </c>
      <c r="I11" s="14"/>
    </row>
    <row r="12" ht="40" customHeight="1" spans="1:9" x14ac:dyDescent="0.25">
      <c r="A12" s="12">
        <v>11</v>
      </c>
      <c r="B12" s="12" t="s">
        <v>74</v>
      </c>
      <c r="C12" s="12" t="s">
        <v>80</v>
      </c>
      <c r="D12" s="12" t="s">
        <v>76</v>
      </c>
      <c r="E12" s="13" t="s">
        <v>62</v>
      </c>
      <c r="F12" s="12" t="s">
        <v>62</v>
      </c>
      <c r="G12" s="12" t="s">
        <v>62</v>
      </c>
      <c r="H12" s="12" t="s">
        <v>62</v>
      </c>
      <c r="I12" s="14"/>
    </row>
    <row r="13" ht="40" customHeight="1" spans="1:9" x14ac:dyDescent="0.25">
      <c r="A13" s="12">
        <v>12</v>
      </c>
      <c r="B13" s="12" t="s">
        <v>74</v>
      </c>
      <c r="C13" s="12" t="s">
        <v>81</v>
      </c>
      <c r="D13" s="12" t="s">
        <v>76</v>
      </c>
      <c r="E13" s="13" t="s">
        <v>62</v>
      </c>
      <c r="F13" s="12" t="s">
        <v>62</v>
      </c>
      <c r="G13" s="12" t="s">
        <v>62</v>
      </c>
      <c r="H13" s="12" t="s">
        <v>62</v>
      </c>
      <c r="I13" s="14"/>
    </row>
    <row r="14" ht="40" customHeight="1" spans="1:9" x14ac:dyDescent="0.25">
      <c r="A14" s="12">
        <v>13</v>
      </c>
      <c r="B14" s="12" t="s">
        <v>74</v>
      </c>
      <c r="C14" s="12" t="s">
        <v>82</v>
      </c>
      <c r="D14" s="12" t="s">
        <v>83</v>
      </c>
      <c r="E14" s="13" t="s">
        <v>62</v>
      </c>
      <c r="F14" s="12" t="s">
        <v>62</v>
      </c>
      <c r="G14" s="12" t="s">
        <v>62</v>
      </c>
      <c r="H14" s="12" t="s">
        <v>62</v>
      </c>
      <c r="I14" s="14"/>
    </row>
    <row r="15" ht="40" customHeight="1" spans="1:9" x14ac:dyDescent="0.25">
      <c r="A15" s="12">
        <v>14</v>
      </c>
      <c r="B15" s="12" t="s">
        <v>74</v>
      </c>
      <c r="C15" s="12" t="s">
        <v>84</v>
      </c>
      <c r="D15" s="12" t="s">
        <v>85</v>
      </c>
      <c r="E15" s="13" t="s">
        <v>62</v>
      </c>
      <c r="F15" s="12" t="s">
        <v>62</v>
      </c>
      <c r="G15" s="12" t="s">
        <v>62</v>
      </c>
      <c r="H15" s="12" t="s">
        <v>62</v>
      </c>
      <c r="I15" s="14"/>
    </row>
    <row r="16" ht="40" customHeight="1" spans="1:9" x14ac:dyDescent="0.25">
      <c r="A16" s="12">
        <v>15</v>
      </c>
      <c r="B16" s="12" t="s">
        <v>86</v>
      </c>
      <c r="C16" s="12" t="s">
        <v>87</v>
      </c>
      <c r="D16" s="12" t="s">
        <v>88</v>
      </c>
      <c r="E16" s="13" t="s">
        <v>62</v>
      </c>
      <c r="F16" s="12" t="s">
        <v>62</v>
      </c>
      <c r="G16" s="12" t="s">
        <v>62</v>
      </c>
      <c r="H16" s="12" t="s">
        <v>62</v>
      </c>
      <c r="I16" s="14"/>
    </row>
    <row r="17" ht="40" customHeight="1" spans="1:9" x14ac:dyDescent="0.25">
      <c r="A17" s="12">
        <v>16</v>
      </c>
      <c r="B17" s="12" t="s">
        <v>86</v>
      </c>
      <c r="C17" s="12" t="s">
        <v>89</v>
      </c>
      <c r="D17" s="12" t="s">
        <v>88</v>
      </c>
      <c r="E17" s="13" t="s">
        <v>62</v>
      </c>
      <c r="F17" s="12" t="s">
        <v>62</v>
      </c>
      <c r="G17" s="12" t="s">
        <v>62</v>
      </c>
      <c r="H17" s="12" t="s">
        <v>62</v>
      </c>
      <c r="I17" s="14"/>
    </row>
    <row r="18" ht="40" customHeight="1" spans="1:9" x14ac:dyDescent="0.25">
      <c r="A18" s="12">
        <v>17</v>
      </c>
      <c r="B18" s="12" t="s">
        <v>86</v>
      </c>
      <c r="C18" s="12" t="s">
        <v>90</v>
      </c>
      <c r="D18" s="12" t="s">
        <v>91</v>
      </c>
      <c r="E18" s="13" t="s">
        <v>62</v>
      </c>
      <c r="F18" s="12" t="s">
        <v>62</v>
      </c>
      <c r="G18" s="12" t="s">
        <v>62</v>
      </c>
      <c r="H18" s="12" t="s">
        <v>62</v>
      </c>
      <c r="I18" s="14"/>
    </row>
    <row r="19" ht="40" customHeight="1" spans="1:9" x14ac:dyDescent="0.25">
      <c r="A19" s="12">
        <v>18</v>
      </c>
      <c r="B19" s="12" t="s">
        <v>92</v>
      </c>
      <c r="C19" s="12" t="s">
        <v>93</v>
      </c>
      <c r="D19" s="12" t="s">
        <v>94</v>
      </c>
      <c r="E19" s="13" t="s">
        <v>62</v>
      </c>
      <c r="F19" s="12" t="s">
        <v>62</v>
      </c>
      <c r="G19" s="12" t="s">
        <v>62</v>
      </c>
      <c r="H19" s="12" t="s">
        <v>62</v>
      </c>
      <c r="I19" s="14"/>
    </row>
    <row r="20" ht="40" customHeight="1" spans="1:9" x14ac:dyDescent="0.25">
      <c r="A20" s="12">
        <v>19</v>
      </c>
      <c r="B20" s="12" t="s">
        <v>92</v>
      </c>
      <c r="C20" s="12" t="s">
        <v>95</v>
      </c>
      <c r="D20" s="12" t="s">
        <v>96</v>
      </c>
      <c r="E20" s="13" t="s">
        <v>62</v>
      </c>
      <c r="F20" s="12" t="s">
        <v>62</v>
      </c>
      <c r="G20" s="12" t="s">
        <v>62</v>
      </c>
      <c r="H20" s="12" t="s">
        <v>62</v>
      </c>
      <c r="I20" s="14"/>
    </row>
    <row r="21" ht="40" customHeight="1" spans="1:9" x14ac:dyDescent="0.25">
      <c r="A21" s="12">
        <v>20</v>
      </c>
      <c r="B21" s="12" t="s">
        <v>92</v>
      </c>
      <c r="C21" s="12" t="s">
        <v>97</v>
      </c>
      <c r="D21" s="12" t="s">
        <v>98</v>
      </c>
      <c r="E21" s="13" t="s">
        <v>62</v>
      </c>
      <c r="F21" s="12" t="s">
        <v>62</v>
      </c>
      <c r="G21" s="12" t="s">
        <v>62</v>
      </c>
      <c r="H21" s="12" t="s">
        <v>62</v>
      </c>
      <c r="I21" s="14"/>
    </row>
    <row r="22" ht="40" customHeight="1" spans="1:9" x14ac:dyDescent="0.25">
      <c r="A22" s="12">
        <v>21</v>
      </c>
      <c r="B22" s="12" t="s">
        <v>92</v>
      </c>
      <c r="C22" s="12" t="s">
        <v>99</v>
      </c>
      <c r="D22" s="12" t="s">
        <v>100</v>
      </c>
      <c r="E22" s="13" t="s">
        <v>62</v>
      </c>
      <c r="F22" s="12" t="s">
        <v>62</v>
      </c>
      <c r="G22" s="12" t="s">
        <v>62</v>
      </c>
      <c r="H22" s="12" t="s">
        <v>62</v>
      </c>
      <c r="I22" s="14"/>
    </row>
    <row r="23" ht="40" customHeight="1" spans="1:9" x14ac:dyDescent="0.25">
      <c r="A23" s="12">
        <v>22</v>
      </c>
      <c r="B23" s="12" t="s">
        <v>92</v>
      </c>
      <c r="C23" s="12" t="s">
        <v>101</v>
      </c>
      <c r="D23" s="12" t="s">
        <v>102</v>
      </c>
      <c r="E23" s="13" t="s">
        <v>62</v>
      </c>
      <c r="F23" s="12" t="s">
        <v>62</v>
      </c>
      <c r="G23" s="12" t="s">
        <v>62</v>
      </c>
      <c r="H23" s="12" t="s">
        <v>62</v>
      </c>
      <c r="I23" s="14"/>
    </row>
    <row r="24" ht="40" customHeight="1" spans="1:9" x14ac:dyDescent="0.25">
      <c r="A24" s="12">
        <v>23</v>
      </c>
      <c r="B24" s="12" t="s">
        <v>92</v>
      </c>
      <c r="C24" s="12" t="s">
        <v>103</v>
      </c>
      <c r="D24" s="12" t="s">
        <v>104</v>
      </c>
      <c r="E24" s="13" t="s">
        <v>62</v>
      </c>
      <c r="F24" s="12" t="s">
        <v>62</v>
      </c>
      <c r="G24" s="12" t="s">
        <v>62</v>
      </c>
      <c r="H24" s="12" t="s">
        <v>62</v>
      </c>
      <c r="I24" s="14"/>
    </row>
    <row r="25" ht="40" customHeight="1" spans="1:9" x14ac:dyDescent="0.25">
      <c r="A25" s="12">
        <v>24</v>
      </c>
      <c r="B25" s="12" t="s">
        <v>92</v>
      </c>
      <c r="C25" s="12" t="s">
        <v>105</v>
      </c>
      <c r="D25" s="12" t="s">
        <v>106</v>
      </c>
      <c r="E25" s="13" t="s">
        <v>62</v>
      </c>
      <c r="F25" s="12" t="s">
        <v>62</v>
      </c>
      <c r="G25" s="12" t="s">
        <v>62</v>
      </c>
      <c r="H25" s="12" t="s">
        <v>62</v>
      </c>
      <c r="I25" s="14"/>
    </row>
    <row r="26" ht="40" customHeight="1" spans="1:9" x14ac:dyDescent="0.25">
      <c r="A26" s="12">
        <v>25</v>
      </c>
      <c r="B26" s="12" t="s">
        <v>107</v>
      </c>
      <c r="C26" s="12" t="s">
        <v>108</v>
      </c>
      <c r="D26" s="12" t="s">
        <v>91</v>
      </c>
      <c r="E26" s="13" t="s">
        <v>62</v>
      </c>
      <c r="F26" s="12" t="s">
        <v>62</v>
      </c>
      <c r="G26" s="12" t="s">
        <v>62</v>
      </c>
      <c r="H26" s="12" t="s">
        <v>62</v>
      </c>
      <c r="I26" s="14"/>
    </row>
    <row r="27" ht="40" customHeight="1" spans="1:9" x14ac:dyDescent="0.25">
      <c r="A27" s="12">
        <v>26</v>
      </c>
      <c r="B27" s="12" t="s">
        <v>107</v>
      </c>
      <c r="C27" s="12" t="s">
        <v>109</v>
      </c>
      <c r="D27" s="12" t="s">
        <v>91</v>
      </c>
      <c r="E27" s="13" t="s">
        <v>62</v>
      </c>
      <c r="F27" s="12" t="s">
        <v>62</v>
      </c>
      <c r="G27" s="12" t="s">
        <v>62</v>
      </c>
      <c r="H27" s="12" t="s">
        <v>62</v>
      </c>
      <c r="I27" s="14"/>
    </row>
    <row r="28" ht="40" customHeight="1" spans="1:9" x14ac:dyDescent="0.25">
      <c r="A28" s="12">
        <v>27</v>
      </c>
      <c r="B28" s="12" t="s">
        <v>107</v>
      </c>
      <c r="C28" s="12" t="s">
        <v>110</v>
      </c>
      <c r="D28" s="12" t="s">
        <v>111</v>
      </c>
      <c r="E28" s="13" t="s">
        <v>62</v>
      </c>
      <c r="F28" s="12" t="s">
        <v>62</v>
      </c>
      <c r="G28" s="12" t="s">
        <v>62</v>
      </c>
      <c r="H28" s="12" t="s">
        <v>62</v>
      </c>
      <c r="I28" s="14"/>
    </row>
    <row r="29" ht="40" customHeight="1" spans="1:9" x14ac:dyDescent="0.25">
      <c r="A29" s="12">
        <v>28</v>
      </c>
      <c r="B29" s="12" t="s">
        <v>107</v>
      </c>
      <c r="C29" s="12" t="s">
        <v>112</v>
      </c>
      <c r="D29" s="12" t="s">
        <v>113</v>
      </c>
      <c r="E29" s="13" t="s">
        <v>62</v>
      </c>
      <c r="F29" s="12" t="s">
        <v>62</v>
      </c>
      <c r="G29" s="12" t="s">
        <v>62</v>
      </c>
      <c r="H29" s="12" t="s">
        <v>62</v>
      </c>
      <c r="I29" s="14"/>
    </row>
    <row r="30" ht="40" customHeight="1" spans="1:9" x14ac:dyDescent="0.25">
      <c r="A30" s="12">
        <v>29</v>
      </c>
      <c r="B30" s="12" t="s">
        <v>107</v>
      </c>
      <c r="C30" s="12" t="s">
        <v>114</v>
      </c>
      <c r="D30" s="12" t="s">
        <v>115</v>
      </c>
      <c r="E30" s="13" t="s">
        <v>62</v>
      </c>
      <c r="F30" s="12" t="s">
        <v>62</v>
      </c>
      <c r="G30" s="12" t="s">
        <v>62</v>
      </c>
      <c r="H30" s="12" t="s">
        <v>62</v>
      </c>
      <c r="I30" s="14"/>
    </row>
    <row r="31" ht="40" customHeight="1" spans="1:9" x14ac:dyDescent="0.25">
      <c r="A31" s="12">
        <v>30</v>
      </c>
      <c r="B31" s="12" t="s">
        <v>116</v>
      </c>
      <c r="C31" s="12" t="s">
        <v>117</v>
      </c>
      <c r="D31" s="12" t="s">
        <v>118</v>
      </c>
      <c r="E31" s="13" t="s">
        <v>62</v>
      </c>
      <c r="F31" s="12" t="s">
        <v>62</v>
      </c>
      <c r="G31" s="12" t="s">
        <v>62</v>
      </c>
      <c r="H31" s="12" t="s">
        <v>62</v>
      </c>
      <c r="I31" s="14"/>
    </row>
    <row r="32" ht="40" customHeight="1" spans="1:9" x14ac:dyDescent="0.25">
      <c r="A32" s="12">
        <v>31</v>
      </c>
      <c r="B32" s="12" t="s">
        <v>116</v>
      </c>
      <c r="C32" s="12" t="s">
        <v>119</v>
      </c>
      <c r="D32" s="12" t="s">
        <v>120</v>
      </c>
      <c r="E32" s="13" t="s">
        <v>62</v>
      </c>
      <c r="F32" s="12" t="s">
        <v>62</v>
      </c>
      <c r="G32" s="12" t="s">
        <v>62</v>
      </c>
      <c r="H32" s="12" t="s">
        <v>62</v>
      </c>
      <c r="I32" s="14"/>
    </row>
    <row r="33" ht="40" customHeight="1" spans="1:9" x14ac:dyDescent="0.25">
      <c r="A33" s="12">
        <v>32</v>
      </c>
      <c r="B33" s="12" t="s">
        <v>116</v>
      </c>
      <c r="C33" s="12" t="s">
        <v>121</v>
      </c>
      <c r="D33" s="12" t="s">
        <v>122</v>
      </c>
      <c r="E33" s="13" t="s">
        <v>62</v>
      </c>
      <c r="F33" s="12" t="s">
        <v>62</v>
      </c>
      <c r="G33" s="12" t="s">
        <v>62</v>
      </c>
      <c r="H33" s="12" t="s">
        <v>62</v>
      </c>
      <c r="I33" s="14"/>
    </row>
    <row r="35" spans="3:5" x14ac:dyDescent="0.25">
      <c r="C35" s="15" t="s">
        <v>123</v>
      </c>
      <c r="E35" s="16">
        <f>COUNTIF(E2:E33,"Oui")</f>
      </c>
    </row>
    <row r="36" spans="3:5" x14ac:dyDescent="0.25">
      <c r="C36" s="15" t="s">
        <v>124</v>
      </c>
      <c r="E36" s="16">
        <f>COUNTIF(E2:E33,"Partiellement")</f>
      </c>
    </row>
    <row r="37" spans="3:5" x14ac:dyDescent="0.25">
      <c r="C37" s="15" t="s">
        <v>125</v>
      </c>
      <c r="E37" s="16">
        <f>COUNTIF(E2:E33,"Non")</f>
      </c>
    </row>
    <row r="38" spans="3:5" x14ac:dyDescent="0.25">
      <c r="C38" s="15" t="s">
        <v>126</v>
      </c>
      <c r="E38" s="16">
        <f>32-E35-E36-E37</f>
      </c>
    </row>
    <row r="40" spans="3:7" x14ac:dyDescent="0.25">
      <c r="C40" s="17" t="s">
        <v>127</v>
      </c>
      <c r="D40" s="17"/>
      <c r="E40" s="17"/>
      <c r="F40" s="17"/>
      <c r="G40" s="17"/>
    </row>
    <row r="41" spans="3:7" x14ac:dyDescent="0.25">
      <c r="C41" s="17"/>
      <c r="D41" s="17"/>
      <c r="E41" s="17"/>
      <c r="F41" s="17"/>
      <c r="G41" s="17"/>
    </row>
  </sheetData>
  <mergeCells count="1">
    <mergeCell ref="C40:G41"/>
  </mergeCells>
  <dataValidations count="1">
    <dataValidation type="list" allowBlank="1" sqref="E2:E33">
      <formula1>Listes!$A$2:$A$4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50" customWidth="1"/>
    <col min="4" max="4" width="54" customWidth="1"/>
    <col min="5" max="5" width="13" customWidth="1"/>
    <col min="6" max="7" width="34" customWidth="1"/>
  </cols>
  <sheetData>
    <row r="1" ht="34" customHeight="1" spans="1:7" x14ac:dyDescent="0.25">
      <c r="A1" s="10" t="s">
        <v>128</v>
      </c>
      <c r="B1" s="10" t="s">
        <v>129</v>
      </c>
      <c r="C1" s="10" t="s">
        <v>130</v>
      </c>
      <c r="D1" s="10" t="s">
        <v>131</v>
      </c>
      <c r="E1" s="10" t="s">
        <v>8</v>
      </c>
      <c r="F1" s="10" t="s">
        <v>132</v>
      </c>
      <c r="G1" s="10" t="s">
        <v>56</v>
      </c>
    </row>
    <row r="2" ht="46" customHeight="1" spans="1:7" x14ac:dyDescent="0.25">
      <c r="A2" s="12">
        <v>1</v>
      </c>
      <c r="B2" s="12" t="s">
        <v>133</v>
      </c>
      <c r="C2" s="12" t="s">
        <v>134</v>
      </c>
      <c r="D2" s="12" t="s">
        <v>135</v>
      </c>
      <c r="E2" s="13" t="s">
        <v>62</v>
      </c>
      <c r="F2" s="12" t="s">
        <v>62</v>
      </c>
      <c r="G2" s="12" t="s">
        <v>62</v>
      </c>
    </row>
    <row r="3" ht="46" customHeight="1" spans="1:7" x14ac:dyDescent="0.25">
      <c r="A3" s="12">
        <v>2</v>
      </c>
      <c r="B3" s="12" t="s">
        <v>133</v>
      </c>
      <c r="C3" s="12" t="s">
        <v>136</v>
      </c>
      <c r="D3" s="12" t="s">
        <v>137</v>
      </c>
      <c r="E3" s="13" t="s">
        <v>62</v>
      </c>
      <c r="F3" s="12" t="s">
        <v>62</v>
      </c>
      <c r="G3" s="12" t="s">
        <v>62</v>
      </c>
    </row>
    <row r="4" ht="46" customHeight="1" spans="1:7" x14ac:dyDescent="0.25">
      <c r="A4" s="12">
        <v>3</v>
      </c>
      <c r="B4" s="12" t="s">
        <v>133</v>
      </c>
      <c r="C4" s="12" t="s">
        <v>138</v>
      </c>
      <c r="D4" s="12" t="s">
        <v>139</v>
      </c>
      <c r="E4" s="13" t="s">
        <v>62</v>
      </c>
      <c r="F4" s="12" t="s">
        <v>62</v>
      </c>
      <c r="G4" s="12" t="s">
        <v>62</v>
      </c>
    </row>
    <row r="5" ht="46" customHeight="1" spans="1:7" x14ac:dyDescent="0.25">
      <c r="A5" s="12">
        <v>4</v>
      </c>
      <c r="B5" s="12" t="s">
        <v>133</v>
      </c>
      <c r="C5" s="12" t="s">
        <v>140</v>
      </c>
      <c r="D5" s="12" t="s">
        <v>141</v>
      </c>
      <c r="E5" s="13" t="s">
        <v>62</v>
      </c>
      <c r="F5" s="12" t="s">
        <v>62</v>
      </c>
      <c r="G5" s="12" t="s">
        <v>62</v>
      </c>
    </row>
    <row r="6" ht="46" customHeight="1" spans="1:7" x14ac:dyDescent="0.25">
      <c r="A6" s="12">
        <v>5</v>
      </c>
      <c r="B6" s="12" t="s">
        <v>133</v>
      </c>
      <c r="C6" s="12" t="s">
        <v>142</v>
      </c>
      <c r="D6" s="12" t="s">
        <v>143</v>
      </c>
      <c r="E6" s="13" t="s">
        <v>62</v>
      </c>
      <c r="F6" s="12" t="s">
        <v>62</v>
      </c>
      <c r="G6" s="12" t="s">
        <v>62</v>
      </c>
    </row>
    <row r="7" ht="46" customHeight="1" spans="1:7" x14ac:dyDescent="0.25">
      <c r="A7" s="12">
        <v>6</v>
      </c>
      <c r="B7" s="12" t="s">
        <v>144</v>
      </c>
      <c r="C7" s="12" t="s">
        <v>145</v>
      </c>
      <c r="D7" s="12" t="s">
        <v>146</v>
      </c>
      <c r="E7" s="13" t="s">
        <v>62</v>
      </c>
      <c r="F7" s="12" t="s">
        <v>62</v>
      </c>
      <c r="G7" s="12" t="s">
        <v>62</v>
      </c>
    </row>
    <row r="8" ht="46" customHeight="1" spans="1:7" x14ac:dyDescent="0.25">
      <c r="A8" s="12">
        <v>7</v>
      </c>
      <c r="B8" s="12" t="s">
        <v>144</v>
      </c>
      <c r="C8" s="12" t="s">
        <v>147</v>
      </c>
      <c r="D8" s="12" t="s">
        <v>148</v>
      </c>
      <c r="E8" s="13" t="s">
        <v>62</v>
      </c>
      <c r="F8" s="12" t="s">
        <v>62</v>
      </c>
      <c r="G8" s="12" t="s">
        <v>62</v>
      </c>
    </row>
    <row r="9" ht="46" customHeight="1" spans="1:7" x14ac:dyDescent="0.25">
      <c r="A9" s="12">
        <v>8</v>
      </c>
      <c r="B9" s="12" t="s">
        <v>144</v>
      </c>
      <c r="C9" s="12" t="s">
        <v>149</v>
      </c>
      <c r="D9" s="12" t="s">
        <v>150</v>
      </c>
      <c r="E9" s="13" t="s">
        <v>62</v>
      </c>
      <c r="F9" s="12" t="s">
        <v>62</v>
      </c>
      <c r="G9" s="12" t="s">
        <v>62</v>
      </c>
    </row>
    <row r="10" ht="46" customHeight="1" spans="1:7" x14ac:dyDescent="0.25">
      <c r="A10" s="12">
        <v>9</v>
      </c>
      <c r="B10" s="12" t="s">
        <v>144</v>
      </c>
      <c r="C10" s="12" t="s">
        <v>151</v>
      </c>
      <c r="D10" s="12" t="s">
        <v>152</v>
      </c>
      <c r="E10" s="13" t="s">
        <v>62</v>
      </c>
      <c r="F10" s="12" t="s">
        <v>62</v>
      </c>
      <c r="G10" s="12" t="s">
        <v>62</v>
      </c>
    </row>
    <row r="11" ht="46" customHeight="1" spans="1:7" x14ac:dyDescent="0.25">
      <c r="A11" s="12">
        <v>10</v>
      </c>
      <c r="B11" s="12" t="s">
        <v>153</v>
      </c>
      <c r="C11" s="12" t="s">
        <v>154</v>
      </c>
      <c r="D11" s="12" t="s">
        <v>155</v>
      </c>
      <c r="E11" s="13" t="s">
        <v>62</v>
      </c>
      <c r="F11" s="12" t="s">
        <v>62</v>
      </c>
      <c r="G11" s="12" t="s">
        <v>62</v>
      </c>
    </row>
    <row r="12" ht="46" customHeight="1" spans="1:7" x14ac:dyDescent="0.25">
      <c r="A12" s="12">
        <v>11</v>
      </c>
      <c r="B12" s="12" t="s">
        <v>153</v>
      </c>
      <c r="C12" s="12" t="s">
        <v>156</v>
      </c>
      <c r="D12" s="12" t="s">
        <v>157</v>
      </c>
      <c r="E12" s="13" t="s">
        <v>62</v>
      </c>
      <c r="F12" s="12" t="s">
        <v>62</v>
      </c>
      <c r="G12" s="12" t="s">
        <v>62</v>
      </c>
    </row>
    <row r="13" ht="46" customHeight="1" spans="1:7" x14ac:dyDescent="0.25">
      <c r="A13" s="12">
        <v>12</v>
      </c>
      <c r="B13" s="12" t="s">
        <v>153</v>
      </c>
      <c r="C13" s="12" t="s">
        <v>158</v>
      </c>
      <c r="D13" s="12" t="s">
        <v>159</v>
      </c>
      <c r="E13" s="13" t="s">
        <v>62</v>
      </c>
      <c r="F13" s="12" t="s">
        <v>62</v>
      </c>
      <c r="G13" s="12" t="s">
        <v>62</v>
      </c>
    </row>
    <row r="14" ht="46" customHeight="1" spans="1:7" x14ac:dyDescent="0.25">
      <c r="A14" s="12">
        <v>13</v>
      </c>
      <c r="B14" s="12" t="s">
        <v>160</v>
      </c>
      <c r="C14" s="12" t="s">
        <v>161</v>
      </c>
      <c r="D14" s="12" t="s">
        <v>162</v>
      </c>
      <c r="E14" s="13" t="s">
        <v>62</v>
      </c>
      <c r="F14" s="12" t="s">
        <v>62</v>
      </c>
      <c r="G14" s="12" t="s">
        <v>62</v>
      </c>
    </row>
    <row r="15" ht="46" customHeight="1" spans="1:7" x14ac:dyDescent="0.25">
      <c r="A15" s="12">
        <v>14</v>
      </c>
      <c r="B15" s="12" t="s">
        <v>160</v>
      </c>
      <c r="C15" s="12" t="s">
        <v>163</v>
      </c>
      <c r="D15" s="12" t="s">
        <v>164</v>
      </c>
      <c r="E15" s="13" t="s">
        <v>62</v>
      </c>
      <c r="F15" s="12" t="s">
        <v>62</v>
      </c>
      <c r="G15" s="12" t="s">
        <v>62</v>
      </c>
    </row>
    <row r="16" ht="46" customHeight="1" spans="1:7" x14ac:dyDescent="0.25">
      <c r="A16" s="12">
        <v>15</v>
      </c>
      <c r="B16" s="12" t="s">
        <v>160</v>
      </c>
      <c r="C16" s="12" t="s">
        <v>165</v>
      </c>
      <c r="D16" s="12" t="s">
        <v>166</v>
      </c>
      <c r="E16" s="13" t="s">
        <v>62</v>
      </c>
      <c r="F16" s="12" t="s">
        <v>62</v>
      </c>
      <c r="G16" s="12" t="s">
        <v>62</v>
      </c>
    </row>
    <row r="17" ht="46" customHeight="1" spans="1:7" x14ac:dyDescent="0.25">
      <c r="A17" s="12">
        <v>16</v>
      </c>
      <c r="B17" s="12" t="s">
        <v>167</v>
      </c>
      <c r="C17" s="12" t="s">
        <v>168</v>
      </c>
      <c r="D17" s="12" t="s">
        <v>169</v>
      </c>
      <c r="E17" s="13" t="s">
        <v>62</v>
      </c>
      <c r="F17" s="12" t="s">
        <v>62</v>
      </c>
      <c r="G17" s="12" t="s">
        <v>62</v>
      </c>
    </row>
    <row r="18" ht="46" customHeight="1" spans="1:7" x14ac:dyDescent="0.25">
      <c r="A18" s="12">
        <v>17</v>
      </c>
      <c r="B18" s="12" t="s">
        <v>167</v>
      </c>
      <c r="C18" s="12" t="s">
        <v>170</v>
      </c>
      <c r="D18" s="12" t="s">
        <v>171</v>
      </c>
      <c r="E18" s="13" t="s">
        <v>62</v>
      </c>
      <c r="F18" s="12" t="s">
        <v>62</v>
      </c>
      <c r="G18" s="12" t="s">
        <v>62</v>
      </c>
    </row>
    <row r="20" spans="4:5" x14ac:dyDescent="0.25">
      <c r="D20" s="15" t="s">
        <v>123</v>
      </c>
      <c r="E20" s="16">
        <f>COUNTIF(E2:E18,"Oui")</f>
      </c>
    </row>
    <row r="21" spans="4:5" x14ac:dyDescent="0.25">
      <c r="D21" s="15" t="s">
        <v>172</v>
      </c>
      <c r="E21" s="16">
        <f>COUNTIF(E2:E18,"Non")+COUNTIF(E2:E18,"Partiellement")</f>
      </c>
    </row>
    <row r="22" spans="4:5" x14ac:dyDescent="0.25">
      <c r="D22" s="15" t="s">
        <v>126</v>
      </c>
      <c r="E22" s="16">
        <f>17-E20-E21</f>
      </c>
    </row>
    <row r="24" spans="4:7" x14ac:dyDescent="0.25">
      <c r="D24" s="17" t="s">
        <v>173</v>
      </c>
      <c r="E24" s="17"/>
      <c r="F24" s="17"/>
      <c r="G24" s="17"/>
    </row>
    <row r="25" spans="4:7" x14ac:dyDescent="0.25">
      <c r="D25" s="17"/>
      <c r="E25" s="17"/>
      <c r="F25" s="17"/>
      <c r="G25" s="17"/>
    </row>
  </sheetData>
  <mergeCells count="1">
    <mergeCell ref="D24:G25"/>
  </mergeCells>
  <dataValidations count="1">
    <dataValidation type="list" allowBlank="1" sqref="E2:E18">
      <formula1>Listes!$A$2:$A$4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30" customWidth="1"/>
    <col min="4" max="4" width="42" customWidth="1"/>
    <col min="5" max="5" width="20" customWidth="1"/>
    <col min="6" max="6" width="12" customWidth="1"/>
    <col min="7" max="8" width="10" customWidth="1"/>
    <col min="9" max="9" width="34" customWidth="1"/>
    <col min="10" max="10" width="20" customWidth="1"/>
    <col min="11" max="11" width="18" customWidth="1"/>
    <col min="12" max="12" width="13" style="9" customWidth="1"/>
    <col min="13" max="13" width="26" customWidth="1"/>
  </cols>
  <sheetData>
    <row r="1" ht="34" customHeight="1" spans="1:13" x14ac:dyDescent="0.25">
      <c r="A1" s="10" t="s">
        <v>174</v>
      </c>
      <c r="B1" s="10" t="s">
        <v>175</v>
      </c>
      <c r="C1" s="10" t="s">
        <v>176</v>
      </c>
      <c r="D1" s="10" t="s">
        <v>177</v>
      </c>
      <c r="E1" s="10" t="s">
        <v>178</v>
      </c>
      <c r="F1" s="10" t="s">
        <v>9</v>
      </c>
      <c r="G1" s="10" t="s">
        <v>10</v>
      </c>
      <c r="H1" s="10" t="s">
        <v>15</v>
      </c>
      <c r="I1" s="10" t="s">
        <v>179</v>
      </c>
      <c r="J1" s="10" t="s">
        <v>57</v>
      </c>
      <c r="K1" s="10" t="s">
        <v>180</v>
      </c>
      <c r="L1" s="11" t="s">
        <v>181</v>
      </c>
      <c r="M1" s="10" t="s">
        <v>182</v>
      </c>
    </row>
    <row r="2" spans="1:13" x14ac:dyDescent="0.25">
      <c r="A2" s="18" t="s">
        <v>183</v>
      </c>
      <c r="B2" s="18" t="s">
        <v>48</v>
      </c>
      <c r="C2" s="18" t="s">
        <v>184</v>
      </c>
      <c r="D2" s="18" t="s">
        <v>185</v>
      </c>
      <c r="E2" s="18" t="s">
        <v>48</v>
      </c>
      <c r="F2" s="18" t="s">
        <v>31</v>
      </c>
      <c r="G2" s="18" t="s">
        <v>32</v>
      </c>
      <c r="H2" s="19">
        <f>IFERROR(INDEX(Listes!$K$2:$K$10,MATCH(F2&amp;"|"&amp;G2,Listes!$L$2:$L$10,0)),"")</f>
      </c>
      <c r="I2" s="18" t="s">
        <v>186</v>
      </c>
      <c r="J2" s="18" t="s">
        <v>187</v>
      </c>
      <c r="K2" s="18" t="s">
        <v>33</v>
      </c>
      <c r="L2" s="20">
        <v>46266</v>
      </c>
      <c r="M2" s="18" t="s">
        <v>188</v>
      </c>
    </row>
    <row r="3" spans="1:13" x14ac:dyDescent="0.25">
      <c r="A3" s="12"/>
      <c r="B3" s="12"/>
      <c r="C3" s="12"/>
      <c r="D3" s="12"/>
      <c r="E3" s="12"/>
      <c r="F3" s="12"/>
      <c r="G3" s="12"/>
      <c r="H3" s="21">
        <f>IF(OR(F3="",G3=""),"",IFERROR(INDEX(Listes!$K$2:$K$10,MATCH(F3&amp;"|"&amp;G3,Listes!$L$2:$L$10,0)),""))</f>
      </c>
      <c r="I3" s="12"/>
      <c r="J3" s="12"/>
      <c r="K3" s="12"/>
      <c r="L3" s="14"/>
      <c r="M3" s="12"/>
    </row>
    <row r="4" spans="1:13" x14ac:dyDescent="0.25">
      <c r="A4" s="12"/>
      <c r="B4" s="12"/>
      <c r="C4" s="12"/>
      <c r="D4" s="12"/>
      <c r="E4" s="12"/>
      <c r="F4" s="12"/>
      <c r="G4" s="12"/>
      <c r="H4" s="21">
        <f>IF(OR(F4="",G4=""),"",IFERROR(INDEX(Listes!$K$2:$K$10,MATCH(F4&amp;"|"&amp;G4,Listes!$L$2:$L$10,0)),""))</f>
      </c>
      <c r="I4" s="12"/>
      <c r="J4" s="12"/>
      <c r="K4" s="12"/>
      <c r="L4" s="14"/>
      <c r="M4" s="12"/>
    </row>
    <row r="5" spans="1:13" x14ac:dyDescent="0.25">
      <c r="A5" s="12"/>
      <c r="B5" s="12"/>
      <c r="C5" s="12"/>
      <c r="D5" s="12"/>
      <c r="E5" s="12"/>
      <c r="F5" s="12"/>
      <c r="G5" s="12"/>
      <c r="H5" s="21">
        <f>IF(OR(F5="",G5=""),"",IFERROR(INDEX(Listes!$K$2:$K$10,MATCH(F5&amp;"|"&amp;G5,Listes!$L$2:$L$10,0)),""))</f>
      </c>
      <c r="I5" s="12"/>
      <c r="J5" s="12"/>
      <c r="K5" s="12"/>
      <c r="L5" s="14"/>
      <c r="M5" s="12"/>
    </row>
    <row r="6" spans="1:13" x14ac:dyDescent="0.25">
      <c r="A6" s="12"/>
      <c r="B6" s="12"/>
      <c r="C6" s="12"/>
      <c r="D6" s="12"/>
      <c r="E6" s="12"/>
      <c r="F6" s="12"/>
      <c r="G6" s="12"/>
      <c r="H6" s="21">
        <f>IF(OR(F6="",G6=""),"",IFERROR(INDEX(Listes!$K$2:$K$10,MATCH(F6&amp;"|"&amp;G6,Listes!$L$2:$L$10,0)),""))</f>
      </c>
      <c r="I6" s="12"/>
      <c r="J6" s="12"/>
      <c r="K6" s="12"/>
      <c r="L6" s="14"/>
      <c r="M6" s="12"/>
    </row>
    <row r="7" spans="1:13" x14ac:dyDescent="0.25">
      <c r="A7" s="12"/>
      <c r="B7" s="12"/>
      <c r="C7" s="12"/>
      <c r="D7" s="12"/>
      <c r="E7" s="12"/>
      <c r="F7" s="12"/>
      <c r="G7" s="12"/>
      <c r="H7" s="21">
        <f>IF(OR(F7="",G7=""),"",IFERROR(INDEX(Listes!$K$2:$K$10,MATCH(F7&amp;"|"&amp;G7,Listes!$L$2:$L$10,0)),""))</f>
      </c>
      <c r="I7" s="12"/>
      <c r="J7" s="12"/>
      <c r="K7" s="12"/>
      <c r="L7" s="14"/>
      <c r="M7" s="12"/>
    </row>
    <row r="8" spans="1:13" x14ac:dyDescent="0.25">
      <c r="A8" s="12"/>
      <c r="B8" s="12"/>
      <c r="C8" s="12"/>
      <c r="D8" s="12"/>
      <c r="E8" s="12"/>
      <c r="F8" s="12"/>
      <c r="G8" s="12"/>
      <c r="H8" s="21">
        <f>IF(OR(F8="",G8=""),"",IFERROR(INDEX(Listes!$K$2:$K$10,MATCH(F8&amp;"|"&amp;G8,Listes!$L$2:$L$10,0)),""))</f>
      </c>
      <c r="I8" s="12"/>
      <c r="J8" s="12"/>
      <c r="K8" s="12"/>
      <c r="L8" s="14"/>
      <c r="M8" s="12"/>
    </row>
    <row r="9" spans="1:13" x14ac:dyDescent="0.25">
      <c r="A9" s="12"/>
      <c r="B9" s="12"/>
      <c r="C9" s="12"/>
      <c r="D9" s="12"/>
      <c r="E9" s="12"/>
      <c r="F9" s="12"/>
      <c r="G9" s="12"/>
      <c r="H9" s="21">
        <f>IF(OR(F9="",G9=""),"",IFERROR(INDEX(Listes!$K$2:$K$10,MATCH(F9&amp;"|"&amp;G9,Listes!$L$2:$L$10,0)),""))</f>
      </c>
      <c r="I9" s="12"/>
      <c r="J9" s="12"/>
      <c r="K9" s="12"/>
      <c r="L9" s="14"/>
      <c r="M9" s="12"/>
    </row>
    <row r="10" spans="1:13" x14ac:dyDescent="0.25">
      <c r="A10" s="12"/>
      <c r="B10" s="12"/>
      <c r="C10" s="12"/>
      <c r="D10" s="12"/>
      <c r="E10" s="12"/>
      <c r="F10" s="12"/>
      <c r="G10" s="12"/>
      <c r="H10" s="21">
        <f>IF(OR(F10="",G10=""),"",IFERROR(INDEX(Listes!$K$2:$K$10,MATCH(F10&amp;"|"&amp;G10,Listes!$L$2:$L$10,0)),""))</f>
      </c>
      <c r="I10" s="12"/>
      <c r="J10" s="12"/>
      <c r="K10" s="12"/>
      <c r="L10" s="14"/>
      <c r="M10" s="12"/>
    </row>
    <row r="11" spans="1:13" x14ac:dyDescent="0.25">
      <c r="A11" s="12"/>
      <c r="B11" s="12"/>
      <c r="C11" s="12"/>
      <c r="D11" s="12"/>
      <c r="E11" s="12"/>
      <c r="F11" s="12"/>
      <c r="G11" s="12"/>
      <c r="H11" s="21">
        <f>IF(OR(F11="",G11=""),"",IFERROR(INDEX(Listes!$K$2:$K$10,MATCH(F11&amp;"|"&amp;G11,Listes!$L$2:$L$10,0)),""))</f>
      </c>
      <c r="I11" s="12"/>
      <c r="J11" s="12"/>
      <c r="K11" s="12"/>
      <c r="L11" s="14"/>
      <c r="M11" s="12"/>
    </row>
    <row r="12" spans="1:13" x14ac:dyDescent="0.25">
      <c r="A12" s="12"/>
      <c r="B12" s="12"/>
      <c r="C12" s="12"/>
      <c r="D12" s="12"/>
      <c r="E12" s="12"/>
      <c r="F12" s="12"/>
      <c r="G12" s="12"/>
      <c r="H12" s="21">
        <f>IF(OR(F12="",G12=""),"",IFERROR(INDEX(Listes!$K$2:$K$10,MATCH(F12&amp;"|"&amp;G12,Listes!$L$2:$L$10,0)),""))</f>
      </c>
      <c r="I12" s="12"/>
      <c r="J12" s="12"/>
      <c r="K12" s="12"/>
      <c r="L12" s="14"/>
      <c r="M12" s="12"/>
    </row>
    <row r="13" spans="1:13" x14ac:dyDescent="0.25">
      <c r="A13" s="12"/>
      <c r="B13" s="12"/>
      <c r="C13" s="12"/>
      <c r="D13" s="12"/>
      <c r="E13" s="12"/>
      <c r="F13" s="12"/>
      <c r="G13" s="12"/>
      <c r="H13" s="21">
        <f>IF(OR(F13="",G13=""),"",IFERROR(INDEX(Listes!$K$2:$K$10,MATCH(F13&amp;"|"&amp;G13,Listes!$L$2:$L$10,0)),""))</f>
      </c>
      <c r="I13" s="12"/>
      <c r="J13" s="12"/>
      <c r="K13" s="12"/>
      <c r="L13" s="14"/>
      <c r="M13" s="12"/>
    </row>
    <row r="14" spans="1:13" x14ac:dyDescent="0.25">
      <c r="A14" s="12"/>
      <c r="B14" s="12"/>
      <c r="C14" s="12"/>
      <c r="D14" s="12"/>
      <c r="E14" s="12"/>
      <c r="F14" s="12"/>
      <c r="G14" s="12"/>
      <c r="H14" s="21">
        <f>IF(OR(F14="",G14=""),"",IFERROR(INDEX(Listes!$K$2:$K$10,MATCH(F14&amp;"|"&amp;G14,Listes!$L$2:$L$10,0)),""))</f>
      </c>
      <c r="I14" s="12"/>
      <c r="J14" s="12"/>
      <c r="K14" s="12"/>
      <c r="L14" s="14"/>
      <c r="M14" s="12"/>
    </row>
    <row r="15" spans="1:13" x14ac:dyDescent="0.25">
      <c r="A15" s="12"/>
      <c r="B15" s="12"/>
      <c r="C15" s="12"/>
      <c r="D15" s="12"/>
      <c r="E15" s="12"/>
      <c r="F15" s="12"/>
      <c r="G15" s="12"/>
      <c r="H15" s="21">
        <f>IF(OR(F15="",G15=""),"",IFERROR(INDEX(Listes!$K$2:$K$10,MATCH(F15&amp;"|"&amp;G15,Listes!$L$2:$L$10,0)),""))</f>
      </c>
      <c r="I15" s="12"/>
      <c r="J15" s="12"/>
      <c r="K15" s="12"/>
      <c r="L15" s="14"/>
      <c r="M15" s="12"/>
    </row>
    <row r="16" spans="1:13" x14ac:dyDescent="0.25">
      <c r="A16" s="12"/>
      <c r="B16" s="12"/>
      <c r="C16" s="12"/>
      <c r="D16" s="12"/>
      <c r="E16" s="12"/>
      <c r="F16" s="12"/>
      <c r="G16" s="12"/>
      <c r="H16" s="21">
        <f>IF(OR(F16="",G16=""),"",IFERROR(INDEX(Listes!$K$2:$K$10,MATCH(F16&amp;"|"&amp;G16,Listes!$L$2:$L$10,0)),""))</f>
      </c>
      <c r="I16" s="12"/>
      <c r="J16" s="12"/>
      <c r="K16" s="12"/>
      <c r="L16" s="14"/>
      <c r="M16" s="12"/>
    </row>
    <row r="17" spans="1:13" x14ac:dyDescent="0.25">
      <c r="A17" s="12"/>
      <c r="B17" s="12"/>
      <c r="C17" s="12"/>
      <c r="D17" s="12"/>
      <c r="E17" s="12"/>
      <c r="F17" s="12"/>
      <c r="G17" s="12"/>
      <c r="H17" s="21">
        <f>IF(OR(F17="",G17=""),"",IFERROR(INDEX(Listes!$K$2:$K$10,MATCH(F17&amp;"|"&amp;G17,Listes!$L$2:$L$10,0)),""))</f>
      </c>
      <c r="I17" s="12"/>
      <c r="J17" s="12"/>
      <c r="K17" s="12"/>
      <c r="L17" s="14"/>
      <c r="M17" s="12"/>
    </row>
    <row r="18" spans="1:13" x14ac:dyDescent="0.25">
      <c r="A18" s="12"/>
      <c r="B18" s="12"/>
      <c r="C18" s="12"/>
      <c r="D18" s="12"/>
      <c r="E18" s="12"/>
      <c r="F18" s="12"/>
      <c r="G18" s="12"/>
      <c r="H18" s="21">
        <f>IF(OR(F18="",G18=""),"",IFERROR(INDEX(Listes!$K$2:$K$10,MATCH(F18&amp;"|"&amp;G18,Listes!$L$2:$L$10,0)),""))</f>
      </c>
      <c r="I18" s="12"/>
      <c r="J18" s="12"/>
      <c r="K18" s="12"/>
      <c r="L18" s="14"/>
      <c r="M18" s="12"/>
    </row>
    <row r="19" spans="1:13" x14ac:dyDescent="0.25">
      <c r="A19" s="12"/>
      <c r="B19" s="12"/>
      <c r="C19" s="12"/>
      <c r="D19" s="12"/>
      <c r="E19" s="12"/>
      <c r="F19" s="12"/>
      <c r="G19" s="12"/>
      <c r="H19" s="21">
        <f>IF(OR(F19="",G19=""),"",IFERROR(INDEX(Listes!$K$2:$K$10,MATCH(F19&amp;"|"&amp;G19,Listes!$L$2:$L$10,0)),""))</f>
      </c>
      <c r="I19" s="12"/>
      <c r="J19" s="12"/>
      <c r="K19" s="12"/>
      <c r="L19" s="14"/>
      <c r="M19" s="12"/>
    </row>
    <row r="20" spans="1:13" x14ac:dyDescent="0.25">
      <c r="A20" s="12"/>
      <c r="B20" s="12"/>
      <c r="C20" s="12"/>
      <c r="D20" s="12"/>
      <c r="E20" s="12"/>
      <c r="F20" s="12"/>
      <c r="G20" s="12"/>
      <c r="H20" s="21">
        <f>IF(OR(F20="",G20=""),"",IFERROR(INDEX(Listes!$K$2:$K$10,MATCH(F20&amp;"|"&amp;G20,Listes!$L$2:$L$10,0)),""))</f>
      </c>
      <c r="I20" s="12"/>
      <c r="J20" s="12"/>
      <c r="K20" s="12"/>
      <c r="L20" s="14"/>
      <c r="M20" s="12"/>
    </row>
    <row r="21" spans="1:13" x14ac:dyDescent="0.25">
      <c r="A21" s="12"/>
      <c r="B21" s="12"/>
      <c r="C21" s="12"/>
      <c r="D21" s="12"/>
      <c r="E21" s="12"/>
      <c r="F21" s="12"/>
      <c r="G21" s="12"/>
      <c r="H21" s="21">
        <f>IF(OR(F21="",G21=""),"",IFERROR(INDEX(Listes!$K$2:$K$10,MATCH(F21&amp;"|"&amp;G21,Listes!$L$2:$L$10,0)),""))</f>
      </c>
      <c r="I21" s="12"/>
      <c r="J21" s="12"/>
      <c r="K21" s="12"/>
      <c r="L21" s="14"/>
      <c r="M21" s="12"/>
    </row>
    <row r="22" spans="1:13" x14ac:dyDescent="0.25">
      <c r="A22" s="12"/>
      <c r="B22" s="12"/>
      <c r="C22" s="12"/>
      <c r="D22" s="12"/>
      <c r="E22" s="12"/>
      <c r="F22" s="12"/>
      <c r="G22" s="12"/>
      <c r="H22" s="21">
        <f>IF(OR(F22="",G22=""),"",IFERROR(INDEX(Listes!$K$2:$K$10,MATCH(F22&amp;"|"&amp;G22,Listes!$L$2:$L$10,0)),""))</f>
      </c>
      <c r="I22" s="12"/>
      <c r="J22" s="12"/>
      <c r="K22" s="12"/>
      <c r="L22" s="14"/>
      <c r="M22" s="12"/>
    </row>
    <row r="23" spans="1:13" x14ac:dyDescent="0.25">
      <c r="A23" s="12"/>
      <c r="B23" s="12"/>
      <c r="C23" s="12"/>
      <c r="D23" s="12"/>
      <c r="E23" s="12"/>
      <c r="F23" s="12"/>
      <c r="G23" s="12"/>
      <c r="H23" s="21">
        <f>IF(OR(F23="",G23=""),"",IFERROR(INDEX(Listes!$K$2:$K$10,MATCH(F23&amp;"|"&amp;G23,Listes!$L$2:$L$10,0)),""))</f>
      </c>
      <c r="I23" s="12"/>
      <c r="J23" s="12"/>
      <c r="K23" s="12"/>
      <c r="L23" s="14"/>
      <c r="M23" s="12"/>
    </row>
    <row r="24" spans="1:13" x14ac:dyDescent="0.25">
      <c r="A24" s="12"/>
      <c r="B24" s="12"/>
      <c r="C24" s="12"/>
      <c r="D24" s="12"/>
      <c r="E24" s="12"/>
      <c r="F24" s="12"/>
      <c r="G24" s="12"/>
      <c r="H24" s="21">
        <f>IF(OR(F24="",G24=""),"",IFERROR(INDEX(Listes!$K$2:$K$10,MATCH(F24&amp;"|"&amp;G24,Listes!$L$2:$L$10,0)),""))</f>
      </c>
      <c r="I24" s="12"/>
      <c r="J24" s="12"/>
      <c r="K24" s="12"/>
      <c r="L24" s="14"/>
      <c r="M24" s="12"/>
    </row>
    <row r="25" spans="1:13" x14ac:dyDescent="0.25">
      <c r="A25" s="12"/>
      <c r="B25" s="12"/>
      <c r="C25" s="12"/>
      <c r="D25" s="12"/>
      <c r="E25" s="12"/>
      <c r="F25" s="12"/>
      <c r="G25" s="12"/>
      <c r="H25" s="21">
        <f>IF(OR(F25="",G25=""),"",IFERROR(INDEX(Listes!$K$2:$K$10,MATCH(F25&amp;"|"&amp;G25,Listes!$L$2:$L$10,0)),""))</f>
      </c>
      <c r="I25" s="12"/>
      <c r="J25" s="12"/>
      <c r="K25" s="12"/>
      <c r="L25" s="14"/>
      <c r="M25" s="12"/>
    </row>
    <row r="26" spans="1:13" x14ac:dyDescent="0.25">
      <c r="A26" s="12"/>
      <c r="B26" s="12"/>
      <c r="C26" s="12"/>
      <c r="D26" s="12"/>
      <c r="E26" s="12"/>
      <c r="F26" s="12"/>
      <c r="G26" s="12"/>
      <c r="H26" s="21">
        <f>IF(OR(F26="",G26=""),"",IFERROR(INDEX(Listes!$K$2:$K$10,MATCH(F26&amp;"|"&amp;G26,Listes!$L$2:$L$10,0)),""))</f>
      </c>
      <c r="I26" s="12"/>
      <c r="J26" s="12"/>
      <c r="K26" s="12"/>
      <c r="L26" s="14"/>
      <c r="M26" s="12"/>
    </row>
    <row r="27" spans="1:13" x14ac:dyDescent="0.25">
      <c r="A27" s="12"/>
      <c r="B27" s="12"/>
      <c r="C27" s="12"/>
      <c r="D27" s="12"/>
      <c r="E27" s="12"/>
      <c r="F27" s="12"/>
      <c r="G27" s="12"/>
      <c r="H27" s="21">
        <f>IF(OR(F27="",G27=""),"",IFERROR(INDEX(Listes!$K$2:$K$10,MATCH(F27&amp;"|"&amp;G27,Listes!$L$2:$L$10,0)),""))</f>
      </c>
      <c r="I27" s="12"/>
      <c r="J27" s="12"/>
      <c r="K27" s="12"/>
      <c r="L27" s="14"/>
      <c r="M27" s="12"/>
    </row>
    <row r="28" spans="1:13" x14ac:dyDescent="0.25">
      <c r="A28" s="12"/>
      <c r="B28" s="12"/>
      <c r="C28" s="12"/>
      <c r="D28" s="12"/>
      <c r="E28" s="12"/>
      <c r="F28" s="12"/>
      <c r="G28" s="12"/>
      <c r="H28" s="21">
        <f>IF(OR(F28="",G28=""),"",IFERROR(INDEX(Listes!$K$2:$K$10,MATCH(F28&amp;"|"&amp;G28,Listes!$L$2:$L$10,0)),""))</f>
      </c>
      <c r="I28" s="12"/>
      <c r="J28" s="12"/>
      <c r="K28" s="12"/>
      <c r="L28" s="14"/>
      <c r="M28" s="12"/>
    </row>
    <row r="29" spans="1:13" x14ac:dyDescent="0.25">
      <c r="A29" s="12"/>
      <c r="B29" s="12"/>
      <c r="C29" s="12"/>
      <c r="D29" s="12"/>
      <c r="E29" s="12"/>
      <c r="F29" s="12"/>
      <c r="G29" s="12"/>
      <c r="H29" s="21">
        <f>IF(OR(F29="",G29=""),"",IFERROR(INDEX(Listes!$K$2:$K$10,MATCH(F29&amp;"|"&amp;G29,Listes!$L$2:$L$10,0)),""))</f>
      </c>
      <c r="I29" s="12"/>
      <c r="J29" s="12"/>
      <c r="K29" s="12"/>
      <c r="L29" s="14"/>
      <c r="M29" s="12"/>
    </row>
    <row r="30" spans="1:13" x14ac:dyDescent="0.25">
      <c r="A30" s="12"/>
      <c r="B30" s="12"/>
      <c r="C30" s="12"/>
      <c r="D30" s="12"/>
      <c r="E30" s="12"/>
      <c r="F30" s="12"/>
      <c r="G30" s="12"/>
      <c r="H30" s="21">
        <f>IF(OR(F30="",G30=""),"",IFERROR(INDEX(Listes!$K$2:$K$10,MATCH(F30&amp;"|"&amp;G30,Listes!$L$2:$L$10,0)),""))</f>
      </c>
      <c r="I30" s="12"/>
      <c r="J30" s="12"/>
      <c r="K30" s="12"/>
      <c r="L30" s="14"/>
      <c r="M30" s="12"/>
    </row>
    <row r="31" spans="1:13" x14ac:dyDescent="0.25">
      <c r="A31" s="12"/>
      <c r="B31" s="12"/>
      <c r="C31" s="12"/>
      <c r="D31" s="12"/>
      <c r="E31" s="12"/>
      <c r="F31" s="12"/>
      <c r="G31" s="12"/>
      <c r="H31" s="21">
        <f>IF(OR(F31="",G31=""),"",IFERROR(INDEX(Listes!$K$2:$K$10,MATCH(F31&amp;"|"&amp;G31,Listes!$L$2:$L$10,0)),""))</f>
      </c>
      <c r="I31" s="12"/>
      <c r="J31" s="12"/>
      <c r="K31" s="12"/>
      <c r="L31" s="14"/>
      <c r="M31" s="12"/>
    </row>
    <row r="32" spans="1:13" x14ac:dyDescent="0.25">
      <c r="A32" s="12"/>
      <c r="B32" s="12"/>
      <c r="C32" s="12"/>
      <c r="D32" s="12"/>
      <c r="E32" s="12"/>
      <c r="F32" s="12"/>
      <c r="G32" s="12"/>
      <c r="H32" s="21">
        <f>IF(OR(F32="",G32=""),"",IFERROR(INDEX(Listes!$K$2:$K$10,MATCH(F32&amp;"|"&amp;G32,Listes!$L$2:$L$10,0)),""))</f>
      </c>
      <c r="I32" s="12"/>
      <c r="J32" s="12"/>
      <c r="K32" s="12"/>
      <c r="L32" s="14"/>
      <c r="M32" s="12"/>
    </row>
    <row r="33" spans="1:13" x14ac:dyDescent="0.25">
      <c r="A33" s="12"/>
      <c r="B33" s="12"/>
      <c r="C33" s="12"/>
      <c r="D33" s="12"/>
      <c r="E33" s="12"/>
      <c r="F33" s="12"/>
      <c r="G33" s="12"/>
      <c r="H33" s="21">
        <f>IF(OR(F33="",G33=""),"",IFERROR(INDEX(Listes!$K$2:$K$10,MATCH(F33&amp;"|"&amp;G33,Listes!$L$2:$L$10,0)),""))</f>
      </c>
      <c r="I33" s="12"/>
      <c r="J33" s="12"/>
      <c r="K33" s="12"/>
      <c r="L33" s="14"/>
      <c r="M33" s="12"/>
    </row>
    <row r="34" spans="1:13" x14ac:dyDescent="0.25">
      <c r="A34" s="12"/>
      <c r="B34" s="12"/>
      <c r="C34" s="12"/>
      <c r="D34" s="12"/>
      <c r="E34" s="12"/>
      <c r="F34" s="12"/>
      <c r="G34" s="12"/>
      <c r="H34" s="21">
        <f>IF(OR(F34="",G34=""),"",IFERROR(INDEX(Listes!$K$2:$K$10,MATCH(F34&amp;"|"&amp;G34,Listes!$L$2:$L$10,0)),""))</f>
      </c>
      <c r="I34" s="12"/>
      <c r="J34" s="12"/>
      <c r="K34" s="12"/>
      <c r="L34" s="14"/>
      <c r="M34" s="12"/>
    </row>
    <row r="35" spans="1:13" x14ac:dyDescent="0.25">
      <c r="A35" s="12"/>
      <c r="B35" s="12"/>
      <c r="C35" s="12"/>
      <c r="D35" s="12"/>
      <c r="E35" s="12"/>
      <c r="F35" s="12"/>
      <c r="G35" s="12"/>
      <c r="H35" s="21">
        <f>IF(OR(F35="",G35=""),"",IFERROR(INDEX(Listes!$K$2:$K$10,MATCH(F35&amp;"|"&amp;G35,Listes!$L$2:$L$10,0)),""))</f>
      </c>
      <c r="I35" s="12"/>
      <c r="J35" s="12"/>
      <c r="K35" s="12"/>
      <c r="L35" s="14"/>
      <c r="M35" s="12"/>
    </row>
    <row r="36" spans="1:13" x14ac:dyDescent="0.25">
      <c r="A36" s="12"/>
      <c r="B36" s="12"/>
      <c r="C36" s="12"/>
      <c r="D36" s="12"/>
      <c r="E36" s="12"/>
      <c r="F36" s="12"/>
      <c r="G36" s="12"/>
      <c r="H36" s="21">
        <f>IF(OR(F36="",G36=""),"",IFERROR(INDEX(Listes!$K$2:$K$10,MATCH(F36&amp;"|"&amp;G36,Listes!$L$2:$L$10,0)),""))</f>
      </c>
      <c r="I36" s="12"/>
      <c r="J36" s="12"/>
      <c r="K36" s="12"/>
      <c r="L36" s="14"/>
      <c r="M36" s="12"/>
    </row>
    <row r="37" spans="1:13" x14ac:dyDescent="0.25">
      <c r="A37" s="12"/>
      <c r="B37" s="12"/>
      <c r="C37" s="12"/>
      <c r="D37" s="12"/>
      <c r="E37" s="12"/>
      <c r="F37" s="12"/>
      <c r="G37" s="12"/>
      <c r="H37" s="21">
        <f>IF(OR(F37="",G37=""),"",IFERROR(INDEX(Listes!$K$2:$K$10,MATCH(F37&amp;"|"&amp;G37,Listes!$L$2:$L$10,0)),""))</f>
      </c>
      <c r="I37" s="12"/>
      <c r="J37" s="12"/>
      <c r="K37" s="12"/>
      <c r="L37" s="14"/>
      <c r="M37" s="12"/>
    </row>
    <row r="38" spans="1:13" x14ac:dyDescent="0.25">
      <c r="A38" s="12"/>
      <c r="B38" s="12"/>
      <c r="C38" s="12"/>
      <c r="D38" s="12"/>
      <c r="E38" s="12"/>
      <c r="F38" s="12"/>
      <c r="G38" s="12"/>
      <c r="H38" s="21">
        <f>IF(OR(F38="",G38=""),"",IFERROR(INDEX(Listes!$K$2:$K$10,MATCH(F38&amp;"|"&amp;G38,Listes!$L$2:$L$10,0)),""))</f>
      </c>
      <c r="I38" s="12"/>
      <c r="J38" s="12"/>
      <c r="K38" s="12"/>
      <c r="L38" s="14"/>
      <c r="M38" s="12"/>
    </row>
    <row r="39" spans="1:13" x14ac:dyDescent="0.25">
      <c r="A39" s="12"/>
      <c r="B39" s="12"/>
      <c r="C39" s="12"/>
      <c r="D39" s="12"/>
      <c r="E39" s="12"/>
      <c r="F39" s="12"/>
      <c r="G39" s="12"/>
      <c r="H39" s="21">
        <f>IF(OR(F39="",G39=""),"",IFERROR(INDEX(Listes!$K$2:$K$10,MATCH(F39&amp;"|"&amp;G39,Listes!$L$2:$L$10,0)),""))</f>
      </c>
      <c r="I39" s="12"/>
      <c r="J39" s="12"/>
      <c r="K39" s="12"/>
      <c r="L39" s="14"/>
      <c r="M39" s="12"/>
    </row>
    <row r="40" spans="1:13" x14ac:dyDescent="0.25">
      <c r="A40" s="12"/>
      <c r="B40" s="12"/>
      <c r="C40" s="12"/>
      <c r="D40" s="12"/>
      <c r="E40" s="12"/>
      <c r="F40" s="12"/>
      <c r="G40" s="12"/>
      <c r="H40" s="21">
        <f>IF(OR(F40="",G40=""),"",IFERROR(INDEX(Listes!$K$2:$K$10,MATCH(F40&amp;"|"&amp;G40,Listes!$L$2:$L$10,0)),""))</f>
      </c>
      <c r="I40" s="12"/>
      <c r="J40" s="12"/>
      <c r="K40" s="12"/>
      <c r="L40" s="14"/>
      <c r="M40" s="12"/>
    </row>
    <row r="41" spans="1:13" x14ac:dyDescent="0.25">
      <c r="A41" s="12"/>
      <c r="B41" s="12"/>
      <c r="C41" s="12"/>
      <c r="D41" s="12"/>
      <c r="E41" s="12"/>
      <c r="F41" s="12"/>
      <c r="G41" s="12"/>
      <c r="H41" s="21">
        <f>IF(OR(F41="",G41=""),"",IFERROR(INDEX(Listes!$K$2:$K$10,MATCH(F41&amp;"|"&amp;G41,Listes!$L$2:$L$10,0)),""))</f>
      </c>
      <c r="I41" s="12"/>
      <c r="J41" s="12"/>
      <c r="K41" s="12"/>
      <c r="L41" s="14"/>
      <c r="M41" s="12"/>
    </row>
    <row r="42" spans="1:13" x14ac:dyDescent="0.25">
      <c r="A42" s="12"/>
      <c r="B42" s="12"/>
      <c r="C42" s="12"/>
      <c r="D42" s="12"/>
      <c r="E42" s="12"/>
      <c r="F42" s="12"/>
      <c r="G42" s="12"/>
      <c r="H42" s="21">
        <f>IF(OR(F42="",G42=""),"",IFERROR(INDEX(Listes!$K$2:$K$10,MATCH(F42&amp;"|"&amp;G42,Listes!$L$2:$L$10,0)),""))</f>
      </c>
      <c r="I42" s="12"/>
      <c r="J42" s="12"/>
      <c r="K42" s="12"/>
      <c r="L42" s="14"/>
      <c r="M42" s="12"/>
    </row>
    <row r="43" spans="1:13" x14ac:dyDescent="0.25">
      <c r="A43" s="12"/>
      <c r="B43" s="12"/>
      <c r="C43" s="12"/>
      <c r="D43" s="12"/>
      <c r="E43" s="12"/>
      <c r="F43" s="12"/>
      <c r="G43" s="12"/>
      <c r="H43" s="21">
        <f>IF(OR(F43="",G43=""),"",IFERROR(INDEX(Listes!$K$2:$K$10,MATCH(F43&amp;"|"&amp;G43,Listes!$L$2:$L$10,0)),""))</f>
      </c>
      <c r="I43" s="12"/>
      <c r="J43" s="12"/>
      <c r="K43" s="12"/>
      <c r="L43" s="14"/>
      <c r="M43" s="12"/>
    </row>
    <row r="44" spans="1:13" x14ac:dyDescent="0.25">
      <c r="A44" s="12"/>
      <c r="B44" s="12"/>
      <c r="C44" s="12"/>
      <c r="D44" s="12"/>
      <c r="E44" s="12"/>
      <c r="F44" s="12"/>
      <c r="G44" s="12"/>
      <c r="H44" s="21">
        <f>IF(OR(F44="",G44=""),"",IFERROR(INDEX(Listes!$K$2:$K$10,MATCH(F44&amp;"|"&amp;G44,Listes!$L$2:$L$10,0)),""))</f>
      </c>
      <c r="I44" s="12"/>
      <c r="J44" s="12"/>
      <c r="K44" s="12"/>
      <c r="L44" s="14"/>
      <c r="M44" s="12"/>
    </row>
    <row r="45" spans="1:13" x14ac:dyDescent="0.25">
      <c r="A45" s="12"/>
      <c r="B45" s="12"/>
      <c r="C45" s="12"/>
      <c r="D45" s="12"/>
      <c r="E45" s="12"/>
      <c r="F45" s="12"/>
      <c r="G45" s="12"/>
      <c r="H45" s="21">
        <f>IF(OR(F45="",G45=""),"",IFERROR(INDEX(Listes!$K$2:$K$10,MATCH(F45&amp;"|"&amp;G45,Listes!$L$2:$L$10,0)),""))</f>
      </c>
      <c r="I45" s="12"/>
      <c r="J45" s="12"/>
      <c r="K45" s="12"/>
      <c r="L45" s="14"/>
      <c r="M45" s="12"/>
    </row>
    <row r="46" spans="1:13" x14ac:dyDescent="0.25">
      <c r="A46" s="12"/>
      <c r="B46" s="12"/>
      <c r="C46" s="12"/>
      <c r="D46" s="12"/>
      <c r="E46" s="12"/>
      <c r="F46" s="12"/>
      <c r="G46" s="12"/>
      <c r="H46" s="21">
        <f>IF(OR(F46="",G46=""),"",IFERROR(INDEX(Listes!$K$2:$K$10,MATCH(F46&amp;"|"&amp;G46,Listes!$L$2:$L$10,0)),""))</f>
      </c>
      <c r="I46" s="12"/>
      <c r="J46" s="12"/>
      <c r="K46" s="12"/>
      <c r="L46" s="14"/>
      <c r="M46" s="12"/>
    </row>
    <row r="47" spans="1:13" x14ac:dyDescent="0.25">
      <c r="A47" s="12"/>
      <c r="B47" s="12"/>
      <c r="C47" s="12"/>
      <c r="D47" s="12"/>
      <c r="E47" s="12"/>
      <c r="F47" s="12"/>
      <c r="G47" s="12"/>
      <c r="H47" s="21">
        <f>IF(OR(F47="",G47=""),"",IFERROR(INDEX(Listes!$K$2:$K$10,MATCH(F47&amp;"|"&amp;G47,Listes!$L$2:$L$10,0)),""))</f>
      </c>
      <c r="I47" s="12"/>
      <c r="J47" s="12"/>
      <c r="K47" s="12"/>
      <c r="L47" s="14"/>
      <c r="M47" s="12"/>
    </row>
    <row r="48" spans="1:13" x14ac:dyDescent="0.25">
      <c r="A48" s="12"/>
      <c r="B48" s="12"/>
      <c r="C48" s="12"/>
      <c r="D48" s="12"/>
      <c r="E48" s="12"/>
      <c r="F48" s="12"/>
      <c r="G48" s="12"/>
      <c r="H48" s="21">
        <f>IF(OR(F48="",G48=""),"",IFERROR(INDEX(Listes!$K$2:$K$10,MATCH(F48&amp;"|"&amp;G48,Listes!$L$2:$L$10,0)),""))</f>
      </c>
      <c r="I48" s="12"/>
      <c r="J48" s="12"/>
      <c r="K48" s="12"/>
      <c r="L48" s="14"/>
      <c r="M48" s="12"/>
    </row>
    <row r="49" spans="1:13" x14ac:dyDescent="0.25">
      <c r="A49" s="12"/>
      <c r="B49" s="12"/>
      <c r="C49" s="12"/>
      <c r="D49" s="12"/>
      <c r="E49" s="12"/>
      <c r="F49" s="12"/>
      <c r="G49" s="12"/>
      <c r="H49" s="21">
        <f>IF(OR(F49="",G49=""),"",IFERROR(INDEX(Listes!$K$2:$K$10,MATCH(F49&amp;"|"&amp;G49,Listes!$L$2:$L$10,0)),""))</f>
      </c>
      <c r="I49" s="12"/>
      <c r="J49" s="12"/>
      <c r="K49" s="12"/>
      <c r="L49" s="14"/>
      <c r="M49" s="12"/>
    </row>
    <row r="50" spans="1:13" x14ac:dyDescent="0.25">
      <c r="A50" s="12"/>
      <c r="B50" s="12"/>
      <c r="C50" s="12"/>
      <c r="D50" s="12"/>
      <c r="E50" s="12"/>
      <c r="F50" s="12"/>
      <c r="G50" s="12"/>
      <c r="H50" s="21">
        <f>IF(OR(F50="",G50=""),"",IFERROR(INDEX(Listes!$K$2:$K$10,MATCH(F50&amp;"|"&amp;G50,Listes!$L$2:$L$10,0)),""))</f>
      </c>
      <c r="I50" s="12"/>
      <c r="J50" s="12"/>
      <c r="K50" s="12"/>
      <c r="L50" s="14"/>
      <c r="M50" s="12"/>
    </row>
    <row r="51" spans="1:13" x14ac:dyDescent="0.25">
      <c r="A51" s="12"/>
      <c r="B51" s="12"/>
      <c r="C51" s="12"/>
      <c r="D51" s="12"/>
      <c r="E51" s="12"/>
      <c r="F51" s="12"/>
      <c r="G51" s="12"/>
      <c r="H51" s="21">
        <f>IF(OR(F51="",G51=""),"",IFERROR(INDEX(Listes!$K$2:$K$10,MATCH(F51&amp;"|"&amp;G51,Listes!$L$2:$L$10,0)),""))</f>
      </c>
      <c r="I51" s="12"/>
      <c r="J51" s="12"/>
      <c r="K51" s="12"/>
      <c r="L51" s="14"/>
      <c r="M51" s="12"/>
    </row>
    <row r="52" spans="1:13" x14ac:dyDescent="0.25">
      <c r="A52" s="12"/>
      <c r="B52" s="12"/>
      <c r="C52" s="12"/>
      <c r="D52" s="12"/>
      <c r="E52" s="12"/>
      <c r="F52" s="12"/>
      <c r="G52" s="12"/>
      <c r="H52" s="21">
        <f>IF(OR(F52="",G52=""),"",IFERROR(INDEX(Listes!$K$2:$K$10,MATCH(F52&amp;"|"&amp;G52,Listes!$L$2:$L$10,0)),""))</f>
      </c>
      <c r="I52" s="12"/>
      <c r="J52" s="12"/>
      <c r="K52" s="12"/>
      <c r="L52" s="14"/>
      <c r="M52" s="12"/>
    </row>
    <row r="53" spans="1:13" x14ac:dyDescent="0.25">
      <c r="A53" s="12"/>
      <c r="B53" s="12"/>
      <c r="C53" s="12"/>
      <c r="D53" s="12"/>
      <c r="E53" s="12"/>
      <c r="F53" s="12"/>
      <c r="G53" s="12"/>
      <c r="H53" s="21">
        <f>IF(OR(F53="",G53=""),"",IFERROR(INDEX(Listes!$K$2:$K$10,MATCH(F53&amp;"|"&amp;G53,Listes!$L$2:$L$10,0)),""))</f>
      </c>
      <c r="I53" s="12"/>
      <c r="J53" s="12"/>
      <c r="K53" s="12"/>
      <c r="L53" s="14"/>
      <c r="M53" s="12"/>
    </row>
    <row r="54" spans="1:13" x14ac:dyDescent="0.25">
      <c r="A54" s="12"/>
      <c r="B54" s="12"/>
      <c r="C54" s="12"/>
      <c r="D54" s="12"/>
      <c r="E54" s="12"/>
      <c r="F54" s="12"/>
      <c r="G54" s="12"/>
      <c r="H54" s="21">
        <f>IF(OR(F54="",G54=""),"",IFERROR(INDEX(Listes!$K$2:$K$10,MATCH(F54&amp;"|"&amp;G54,Listes!$L$2:$L$10,0)),""))</f>
      </c>
      <c r="I54" s="12"/>
      <c r="J54" s="12"/>
      <c r="K54" s="12"/>
      <c r="L54" s="14"/>
      <c r="M54" s="12"/>
    </row>
    <row r="55" spans="1:13" x14ac:dyDescent="0.25">
      <c r="A55" s="12"/>
      <c r="B55" s="12"/>
      <c r="C55" s="12"/>
      <c r="D55" s="12"/>
      <c r="E55" s="12"/>
      <c r="F55" s="12"/>
      <c r="G55" s="12"/>
      <c r="H55" s="21">
        <f>IF(OR(F55="",G55=""),"",IFERROR(INDEX(Listes!$K$2:$K$10,MATCH(F55&amp;"|"&amp;G55,Listes!$L$2:$L$10,0)),""))</f>
      </c>
      <c r="I55" s="12"/>
      <c r="J55" s="12"/>
      <c r="K55" s="12"/>
      <c r="L55" s="14"/>
      <c r="M55" s="12"/>
    </row>
    <row r="56" spans="1:13" x14ac:dyDescent="0.25">
      <c r="A56" s="12"/>
      <c r="B56" s="12"/>
      <c r="C56" s="12"/>
      <c r="D56" s="12"/>
      <c r="E56" s="12"/>
      <c r="F56" s="12"/>
      <c r="G56" s="12"/>
      <c r="H56" s="21">
        <f>IF(OR(F56="",G56=""),"",IFERROR(INDEX(Listes!$K$2:$K$10,MATCH(F56&amp;"|"&amp;G56,Listes!$L$2:$L$10,0)),""))</f>
      </c>
      <c r="I56" s="12"/>
      <c r="J56" s="12"/>
      <c r="K56" s="12"/>
      <c r="L56" s="14"/>
      <c r="M56" s="12"/>
    </row>
    <row r="57" spans="1:13" x14ac:dyDescent="0.25">
      <c r="A57" s="12"/>
      <c r="B57" s="12"/>
      <c r="C57" s="12"/>
      <c r="D57" s="12"/>
      <c r="E57" s="12"/>
      <c r="F57" s="12"/>
      <c r="G57" s="12"/>
      <c r="H57" s="21">
        <f>IF(OR(F57="",G57=""),"",IFERROR(INDEX(Listes!$K$2:$K$10,MATCH(F57&amp;"|"&amp;G57,Listes!$L$2:$L$10,0)),""))</f>
      </c>
      <c r="I57" s="12"/>
      <c r="J57" s="12"/>
      <c r="K57" s="12"/>
      <c r="L57" s="14"/>
      <c r="M57" s="12"/>
    </row>
    <row r="58" spans="1:13" x14ac:dyDescent="0.25">
      <c r="A58" s="12"/>
      <c r="B58" s="12"/>
      <c r="C58" s="12"/>
      <c r="D58" s="12"/>
      <c r="E58" s="12"/>
      <c r="F58" s="12"/>
      <c r="G58" s="12"/>
      <c r="H58" s="21">
        <f>IF(OR(F58="",G58=""),"",IFERROR(INDEX(Listes!$K$2:$K$10,MATCH(F58&amp;"|"&amp;G58,Listes!$L$2:$L$10,0)),""))</f>
      </c>
      <c r="I58" s="12"/>
      <c r="J58" s="12"/>
      <c r="K58" s="12"/>
      <c r="L58" s="14"/>
      <c r="M58" s="12"/>
    </row>
    <row r="59" spans="1:13" x14ac:dyDescent="0.25">
      <c r="A59" s="12"/>
      <c r="B59" s="12"/>
      <c r="C59" s="12"/>
      <c r="D59" s="12"/>
      <c r="E59" s="12"/>
      <c r="F59" s="12"/>
      <c r="G59" s="12"/>
      <c r="H59" s="21">
        <f>IF(OR(F59="",G59=""),"",IFERROR(INDEX(Listes!$K$2:$K$10,MATCH(F59&amp;"|"&amp;G59,Listes!$L$2:$L$10,0)),""))</f>
      </c>
      <c r="I59" s="12"/>
      <c r="J59" s="12"/>
      <c r="K59" s="12"/>
      <c r="L59" s="14"/>
      <c r="M59" s="12"/>
    </row>
    <row r="60" spans="1:13" x14ac:dyDescent="0.25">
      <c r="A60" s="12"/>
      <c r="B60" s="12"/>
      <c r="C60" s="12"/>
      <c r="D60" s="12"/>
      <c r="E60" s="12"/>
      <c r="F60" s="12"/>
      <c r="G60" s="12"/>
      <c r="H60" s="21">
        <f>IF(OR(F60="",G60=""),"",IFERROR(INDEX(Listes!$K$2:$K$10,MATCH(F60&amp;"|"&amp;G60,Listes!$L$2:$L$10,0)),""))</f>
      </c>
      <c r="I60" s="12"/>
      <c r="J60" s="12"/>
      <c r="K60" s="12"/>
      <c r="L60" s="14"/>
      <c r="M60" s="12"/>
    </row>
    <row r="61" spans="1:13" x14ac:dyDescent="0.25">
      <c r="A61" s="12"/>
      <c r="B61" s="12"/>
      <c r="C61" s="12"/>
      <c r="D61" s="12"/>
      <c r="E61" s="12"/>
      <c r="F61" s="12"/>
      <c r="G61" s="12"/>
      <c r="H61" s="21">
        <f>IF(OR(F61="",G61=""),"",IFERROR(INDEX(Listes!$K$2:$K$10,MATCH(F61&amp;"|"&amp;G61,Listes!$L$2:$L$10,0)),""))</f>
      </c>
      <c r="I61" s="12"/>
      <c r="J61" s="12"/>
      <c r="K61" s="12"/>
      <c r="L61" s="14"/>
      <c r="M61" s="12"/>
    </row>
    <row r="62" spans="1:13" x14ac:dyDescent="0.25">
      <c r="A62" s="12"/>
      <c r="B62" s="12"/>
      <c r="C62" s="12"/>
      <c r="D62" s="12"/>
      <c r="E62" s="12"/>
      <c r="F62" s="12"/>
      <c r="G62" s="12"/>
      <c r="H62" s="21">
        <f>IF(OR(F62="",G62=""),"",IFERROR(INDEX(Listes!$K$2:$K$10,MATCH(F62&amp;"|"&amp;G62,Listes!$L$2:$L$10,0)),""))</f>
      </c>
      <c r="I62" s="12"/>
      <c r="J62" s="12"/>
      <c r="K62" s="12"/>
      <c r="L62" s="14"/>
      <c r="M62" s="12"/>
    </row>
    <row r="63" spans="1:13" x14ac:dyDescent="0.25">
      <c r="A63" s="12"/>
      <c r="B63" s="12"/>
      <c r="C63" s="12"/>
      <c r="D63" s="12"/>
      <c r="E63" s="12"/>
      <c r="F63" s="12"/>
      <c r="G63" s="12"/>
      <c r="H63" s="21">
        <f>IF(OR(F63="",G63=""),"",IFERROR(INDEX(Listes!$K$2:$K$10,MATCH(F63&amp;"|"&amp;G63,Listes!$L$2:$L$10,0)),""))</f>
      </c>
      <c r="I63" s="12"/>
      <c r="J63" s="12"/>
      <c r="K63" s="12"/>
      <c r="L63" s="14"/>
      <c r="M63" s="12"/>
    </row>
    <row r="64" spans="1:13" x14ac:dyDescent="0.25">
      <c r="A64" s="12"/>
      <c r="B64" s="12"/>
      <c r="C64" s="12"/>
      <c r="D64" s="12"/>
      <c r="E64" s="12"/>
      <c r="F64" s="12"/>
      <c r="G64" s="12"/>
      <c r="H64" s="21">
        <f>IF(OR(F64="",G64=""),"",IFERROR(INDEX(Listes!$K$2:$K$10,MATCH(F64&amp;"|"&amp;G64,Listes!$L$2:$L$10,0)),""))</f>
      </c>
      <c r="I64" s="12"/>
      <c r="J64" s="12"/>
      <c r="K64" s="12"/>
      <c r="L64" s="14"/>
      <c r="M64" s="12"/>
    </row>
    <row r="65" spans="1:13" x14ac:dyDescent="0.25">
      <c r="A65" s="12"/>
      <c r="B65" s="12"/>
      <c r="C65" s="12"/>
      <c r="D65" s="12"/>
      <c r="E65" s="12"/>
      <c r="F65" s="12"/>
      <c r="G65" s="12"/>
      <c r="H65" s="21">
        <f>IF(OR(F65="",G65=""),"",IFERROR(INDEX(Listes!$K$2:$K$10,MATCH(F65&amp;"|"&amp;G65,Listes!$L$2:$L$10,0)),""))</f>
      </c>
      <c r="I65" s="12"/>
      <c r="J65" s="12"/>
      <c r="K65" s="12"/>
      <c r="L65" s="14"/>
      <c r="M65" s="12"/>
    </row>
    <row r="66" spans="1:13" x14ac:dyDescent="0.25">
      <c r="A66" s="12"/>
      <c r="B66" s="12"/>
      <c r="C66" s="12"/>
      <c r="D66" s="12"/>
      <c r="E66" s="12"/>
      <c r="F66" s="12"/>
      <c r="G66" s="12"/>
      <c r="H66" s="21">
        <f>IF(OR(F66="",G66=""),"",IFERROR(INDEX(Listes!$K$2:$K$10,MATCH(F66&amp;"|"&amp;G66,Listes!$L$2:$L$10,0)),""))</f>
      </c>
      <c r="I66" s="12"/>
      <c r="J66" s="12"/>
      <c r="K66" s="12"/>
      <c r="L66" s="14"/>
      <c r="M66" s="12"/>
    </row>
    <row r="67" spans="1:13" x14ac:dyDescent="0.25">
      <c r="A67" s="12"/>
      <c r="B67" s="12"/>
      <c r="C67" s="12"/>
      <c r="D67" s="12"/>
      <c r="E67" s="12"/>
      <c r="F67" s="12"/>
      <c r="G67" s="12"/>
      <c r="H67" s="21">
        <f>IF(OR(F67="",G67=""),"",IFERROR(INDEX(Listes!$K$2:$K$10,MATCH(F67&amp;"|"&amp;G67,Listes!$L$2:$L$10,0)),""))</f>
      </c>
      <c r="I67" s="12"/>
      <c r="J67" s="12"/>
      <c r="K67" s="12"/>
      <c r="L67" s="14"/>
      <c r="M67" s="12"/>
    </row>
    <row r="68" spans="1:13" x14ac:dyDescent="0.25">
      <c r="A68" s="12"/>
      <c r="B68" s="12"/>
      <c r="C68" s="12"/>
      <c r="D68" s="12"/>
      <c r="E68" s="12"/>
      <c r="F68" s="12"/>
      <c r="G68" s="12"/>
      <c r="H68" s="21">
        <f>IF(OR(F68="",G68=""),"",IFERROR(INDEX(Listes!$K$2:$K$10,MATCH(F68&amp;"|"&amp;G68,Listes!$L$2:$L$10,0)),""))</f>
      </c>
      <c r="I68" s="12"/>
      <c r="J68" s="12"/>
      <c r="K68" s="12"/>
      <c r="L68" s="14"/>
      <c r="M68" s="12"/>
    </row>
    <row r="69" spans="1:13" x14ac:dyDescent="0.25">
      <c r="A69" s="12"/>
      <c r="B69" s="12"/>
      <c r="C69" s="12"/>
      <c r="D69" s="12"/>
      <c r="E69" s="12"/>
      <c r="F69" s="12"/>
      <c r="G69" s="12"/>
      <c r="H69" s="21">
        <f>IF(OR(F69="",G69=""),"",IFERROR(INDEX(Listes!$K$2:$K$10,MATCH(F69&amp;"|"&amp;G69,Listes!$L$2:$L$10,0)),""))</f>
      </c>
      <c r="I69" s="12"/>
      <c r="J69" s="12"/>
      <c r="K69" s="12"/>
      <c r="L69" s="14"/>
      <c r="M69" s="12"/>
    </row>
    <row r="70" spans="1:13" x14ac:dyDescent="0.25">
      <c r="A70" s="12"/>
      <c r="B70" s="12"/>
      <c r="C70" s="12"/>
      <c r="D70" s="12"/>
      <c r="E70" s="12"/>
      <c r="F70" s="12"/>
      <c r="G70" s="12"/>
      <c r="H70" s="21">
        <f>IF(OR(F70="",G70=""),"",IFERROR(INDEX(Listes!$K$2:$K$10,MATCH(F70&amp;"|"&amp;G70,Listes!$L$2:$L$10,0)),""))</f>
      </c>
      <c r="I70" s="12"/>
      <c r="J70" s="12"/>
      <c r="K70" s="12"/>
      <c r="L70" s="14"/>
      <c r="M70" s="12"/>
    </row>
    <row r="71" spans="1:13" x14ac:dyDescent="0.25">
      <c r="A71" s="12"/>
      <c r="B71" s="12"/>
      <c r="C71" s="12"/>
      <c r="D71" s="12"/>
      <c r="E71" s="12"/>
      <c r="F71" s="12"/>
      <c r="G71" s="12"/>
      <c r="H71" s="21">
        <f>IF(OR(F71="",G71=""),"",IFERROR(INDEX(Listes!$K$2:$K$10,MATCH(F71&amp;"|"&amp;G71,Listes!$L$2:$L$10,0)),""))</f>
      </c>
      <c r="I71" s="12"/>
      <c r="J71" s="12"/>
      <c r="K71" s="12"/>
      <c r="L71" s="14"/>
      <c r="M71" s="12"/>
    </row>
    <row r="72" spans="1:13" x14ac:dyDescent="0.25">
      <c r="A72" s="12"/>
      <c r="B72" s="12"/>
      <c r="C72" s="12"/>
      <c r="D72" s="12"/>
      <c r="E72" s="12"/>
      <c r="F72" s="12"/>
      <c r="G72" s="12"/>
      <c r="H72" s="21">
        <f>IF(OR(F72="",G72=""),"",IFERROR(INDEX(Listes!$K$2:$K$10,MATCH(F72&amp;"|"&amp;G72,Listes!$L$2:$L$10,0)),""))</f>
      </c>
      <c r="I72" s="12"/>
      <c r="J72" s="12"/>
      <c r="K72" s="12"/>
      <c r="L72" s="14"/>
      <c r="M72" s="12"/>
    </row>
    <row r="73" spans="1:13" x14ac:dyDescent="0.25">
      <c r="A73" s="12"/>
      <c r="B73" s="12"/>
      <c r="C73" s="12"/>
      <c r="D73" s="12"/>
      <c r="E73" s="12"/>
      <c r="F73" s="12"/>
      <c r="G73" s="12"/>
      <c r="H73" s="21">
        <f>IF(OR(F73="",G73=""),"",IFERROR(INDEX(Listes!$K$2:$K$10,MATCH(F73&amp;"|"&amp;G73,Listes!$L$2:$L$10,0)),""))</f>
      </c>
      <c r="I73" s="12"/>
      <c r="J73" s="12"/>
      <c r="K73" s="12"/>
      <c r="L73" s="14"/>
      <c r="M73" s="12"/>
    </row>
    <row r="74" spans="1:13" x14ac:dyDescent="0.25">
      <c r="A74" s="12"/>
      <c r="B74" s="12"/>
      <c r="C74" s="12"/>
      <c r="D74" s="12"/>
      <c r="E74" s="12"/>
      <c r="F74" s="12"/>
      <c r="G74" s="12"/>
      <c r="H74" s="21">
        <f>IF(OR(F74="",G74=""),"",IFERROR(INDEX(Listes!$K$2:$K$10,MATCH(F74&amp;"|"&amp;G74,Listes!$L$2:$L$10,0)),""))</f>
      </c>
      <c r="I74" s="12"/>
      <c r="J74" s="12"/>
      <c r="K74" s="12"/>
      <c r="L74" s="14"/>
      <c r="M74" s="12"/>
    </row>
    <row r="75" spans="1:13" x14ac:dyDescent="0.25">
      <c r="A75" s="12"/>
      <c r="B75" s="12"/>
      <c r="C75" s="12"/>
      <c r="D75" s="12"/>
      <c r="E75" s="12"/>
      <c r="F75" s="12"/>
      <c r="G75" s="12"/>
      <c r="H75" s="21">
        <f>IF(OR(F75="",G75=""),"",IFERROR(INDEX(Listes!$K$2:$K$10,MATCH(F75&amp;"|"&amp;G75,Listes!$L$2:$L$10,0)),""))</f>
      </c>
      <c r="I75" s="12"/>
      <c r="J75" s="12"/>
      <c r="K75" s="12"/>
      <c r="L75" s="14"/>
      <c r="M75" s="12"/>
    </row>
    <row r="76" spans="1:13" x14ac:dyDescent="0.25">
      <c r="A76" s="12"/>
      <c r="B76" s="12"/>
      <c r="C76" s="12"/>
      <c r="D76" s="12"/>
      <c r="E76" s="12"/>
      <c r="F76" s="12"/>
      <c r="G76" s="12"/>
      <c r="H76" s="21">
        <f>IF(OR(F76="",G76=""),"",IFERROR(INDEX(Listes!$K$2:$K$10,MATCH(F76&amp;"|"&amp;G76,Listes!$L$2:$L$10,0)),""))</f>
      </c>
      <c r="I76" s="12"/>
      <c r="J76" s="12"/>
      <c r="K76" s="12"/>
      <c r="L76" s="14"/>
      <c r="M76" s="12"/>
    </row>
    <row r="77" spans="1:13" x14ac:dyDescent="0.25">
      <c r="A77" s="12"/>
      <c r="B77" s="12"/>
      <c r="C77" s="12"/>
      <c r="D77" s="12"/>
      <c r="E77" s="12"/>
      <c r="F77" s="12"/>
      <c r="G77" s="12"/>
      <c r="H77" s="21">
        <f>IF(OR(F77="",G77=""),"",IFERROR(INDEX(Listes!$K$2:$K$10,MATCH(F77&amp;"|"&amp;G77,Listes!$L$2:$L$10,0)),""))</f>
      </c>
      <c r="I77" s="12"/>
      <c r="J77" s="12"/>
      <c r="K77" s="12"/>
      <c r="L77" s="14"/>
      <c r="M77" s="12"/>
    </row>
    <row r="78" spans="1:13" x14ac:dyDescent="0.25">
      <c r="A78" s="12"/>
      <c r="B78" s="12"/>
      <c r="C78" s="12"/>
      <c r="D78" s="12"/>
      <c r="E78" s="12"/>
      <c r="F78" s="12"/>
      <c r="G78" s="12"/>
      <c r="H78" s="21">
        <f>IF(OR(F78="",G78=""),"",IFERROR(INDEX(Listes!$K$2:$K$10,MATCH(F78&amp;"|"&amp;G78,Listes!$L$2:$L$10,0)),""))</f>
      </c>
      <c r="I78" s="12"/>
      <c r="J78" s="12"/>
      <c r="K78" s="12"/>
      <c r="L78" s="14"/>
      <c r="M78" s="12"/>
    </row>
    <row r="79" spans="1:13" x14ac:dyDescent="0.25">
      <c r="A79" s="12"/>
      <c r="B79" s="12"/>
      <c r="C79" s="12"/>
      <c r="D79" s="12"/>
      <c r="E79" s="12"/>
      <c r="F79" s="12"/>
      <c r="G79" s="12"/>
      <c r="H79" s="21">
        <f>IF(OR(F79="",G79=""),"",IFERROR(INDEX(Listes!$K$2:$K$10,MATCH(F79&amp;"|"&amp;G79,Listes!$L$2:$L$10,0)),""))</f>
      </c>
      <c r="I79" s="12"/>
      <c r="J79" s="12"/>
      <c r="K79" s="12"/>
      <c r="L79" s="14"/>
      <c r="M79" s="12"/>
    </row>
    <row r="80" spans="1:13" x14ac:dyDescent="0.25">
      <c r="A80" s="12"/>
      <c r="B80" s="12"/>
      <c r="C80" s="12"/>
      <c r="D80" s="12"/>
      <c r="E80" s="12"/>
      <c r="F80" s="12"/>
      <c r="G80" s="12"/>
      <c r="H80" s="21">
        <f>IF(OR(F80="",G80=""),"",IFERROR(INDEX(Listes!$K$2:$K$10,MATCH(F80&amp;"|"&amp;G80,Listes!$L$2:$L$10,0)),""))</f>
      </c>
      <c r="I80" s="12"/>
      <c r="J80" s="12"/>
      <c r="K80" s="12"/>
      <c r="L80" s="14"/>
      <c r="M80" s="12"/>
    </row>
    <row r="81" spans="1:13" x14ac:dyDescent="0.25">
      <c r="A81" s="12"/>
      <c r="B81" s="12"/>
      <c r="C81" s="12"/>
      <c r="D81" s="12"/>
      <c r="E81" s="12"/>
      <c r="F81" s="12"/>
      <c r="G81" s="12"/>
      <c r="H81" s="21">
        <f>IF(OR(F81="",G81=""),"",IFERROR(INDEX(Listes!$K$2:$K$10,MATCH(F81&amp;"|"&amp;G81,Listes!$L$2:$L$10,0)),""))</f>
      </c>
      <c r="I81" s="12"/>
      <c r="J81" s="12"/>
      <c r="K81" s="12"/>
      <c r="L81" s="14"/>
      <c r="M81" s="12"/>
    </row>
    <row r="82" spans="1:13" x14ac:dyDescent="0.25">
      <c r="A82" s="12"/>
      <c r="B82" s="12"/>
      <c r="C82" s="12"/>
      <c r="D82" s="12"/>
      <c r="E82" s="12"/>
      <c r="F82" s="12"/>
      <c r="G82" s="12"/>
      <c r="H82" s="21">
        <f>IF(OR(F82="",G82=""),"",IFERROR(INDEX(Listes!$K$2:$K$10,MATCH(F82&amp;"|"&amp;G82,Listes!$L$2:$L$10,0)),""))</f>
      </c>
      <c r="I82" s="12"/>
      <c r="J82" s="12"/>
      <c r="K82" s="12"/>
      <c r="L82" s="14"/>
      <c r="M82" s="12"/>
    </row>
    <row r="83" spans="1:13" x14ac:dyDescent="0.25">
      <c r="A83" s="12"/>
      <c r="B83" s="12"/>
      <c r="C83" s="12"/>
      <c r="D83" s="12"/>
      <c r="E83" s="12"/>
      <c r="F83" s="12"/>
      <c r="G83" s="12"/>
      <c r="H83" s="21">
        <f>IF(OR(F83="",G83=""),"",IFERROR(INDEX(Listes!$K$2:$K$10,MATCH(F83&amp;"|"&amp;G83,Listes!$L$2:$L$10,0)),""))</f>
      </c>
      <c r="I83" s="12"/>
      <c r="J83" s="12"/>
      <c r="K83" s="12"/>
      <c r="L83" s="14"/>
      <c r="M83" s="12"/>
    </row>
    <row r="84" spans="1:13" x14ac:dyDescent="0.25">
      <c r="A84" s="12"/>
      <c r="B84" s="12"/>
      <c r="C84" s="12"/>
      <c r="D84" s="12"/>
      <c r="E84" s="12"/>
      <c r="F84" s="12"/>
      <c r="G84" s="12"/>
      <c r="H84" s="21">
        <f>IF(OR(F84="",G84=""),"",IFERROR(INDEX(Listes!$K$2:$K$10,MATCH(F84&amp;"|"&amp;G84,Listes!$L$2:$L$10,0)),""))</f>
      </c>
      <c r="I84" s="12"/>
      <c r="J84" s="12"/>
      <c r="K84" s="12"/>
      <c r="L84" s="14"/>
      <c r="M84" s="12"/>
    </row>
    <row r="85" spans="1:13" x14ac:dyDescent="0.25">
      <c r="A85" s="12"/>
      <c r="B85" s="12"/>
      <c r="C85" s="12"/>
      <c r="D85" s="12"/>
      <c r="E85" s="12"/>
      <c r="F85" s="12"/>
      <c r="G85" s="12"/>
      <c r="H85" s="21">
        <f>IF(OR(F85="",G85=""),"",IFERROR(INDEX(Listes!$K$2:$K$10,MATCH(F85&amp;"|"&amp;G85,Listes!$L$2:$L$10,0)),""))</f>
      </c>
      <c r="I85" s="12"/>
      <c r="J85" s="12"/>
      <c r="K85" s="12"/>
      <c r="L85" s="14"/>
      <c r="M85" s="12"/>
    </row>
    <row r="86" spans="1:13" x14ac:dyDescent="0.25">
      <c r="A86" s="12"/>
      <c r="B86" s="12"/>
      <c r="C86" s="12"/>
      <c r="D86" s="12"/>
      <c r="E86" s="12"/>
      <c r="F86" s="12"/>
      <c r="G86" s="12"/>
      <c r="H86" s="21">
        <f>IF(OR(F86="",G86=""),"",IFERROR(INDEX(Listes!$K$2:$K$10,MATCH(F86&amp;"|"&amp;G86,Listes!$L$2:$L$10,0)),""))</f>
      </c>
      <c r="I86" s="12"/>
      <c r="J86" s="12"/>
      <c r="K86" s="12"/>
      <c r="L86" s="14"/>
      <c r="M86" s="12"/>
    </row>
    <row r="87" spans="1:13" x14ac:dyDescent="0.25">
      <c r="A87" s="12"/>
      <c r="B87" s="12"/>
      <c r="C87" s="12"/>
      <c r="D87" s="12"/>
      <c r="E87" s="12"/>
      <c r="F87" s="12"/>
      <c r="G87" s="12"/>
      <c r="H87" s="21">
        <f>IF(OR(F87="",G87=""),"",IFERROR(INDEX(Listes!$K$2:$K$10,MATCH(F87&amp;"|"&amp;G87,Listes!$L$2:$L$10,0)),""))</f>
      </c>
      <c r="I87" s="12"/>
      <c r="J87" s="12"/>
      <c r="K87" s="12"/>
      <c r="L87" s="14"/>
      <c r="M87" s="12"/>
    </row>
    <row r="88" spans="1:13" x14ac:dyDescent="0.25">
      <c r="A88" s="12"/>
      <c r="B88" s="12"/>
      <c r="C88" s="12"/>
      <c r="D88" s="12"/>
      <c r="E88" s="12"/>
      <c r="F88" s="12"/>
      <c r="G88" s="12"/>
      <c r="H88" s="21">
        <f>IF(OR(F88="",G88=""),"",IFERROR(INDEX(Listes!$K$2:$K$10,MATCH(F88&amp;"|"&amp;G88,Listes!$L$2:$L$10,0)),""))</f>
      </c>
      <c r="I88" s="12"/>
      <c r="J88" s="12"/>
      <c r="K88" s="12"/>
      <c r="L88" s="14"/>
      <c r="M88" s="12"/>
    </row>
    <row r="89" spans="1:13" x14ac:dyDescent="0.25">
      <c r="A89" s="12"/>
      <c r="B89" s="12"/>
      <c r="C89" s="12"/>
      <c r="D89" s="12"/>
      <c r="E89" s="12"/>
      <c r="F89" s="12"/>
      <c r="G89" s="12"/>
      <c r="H89" s="21">
        <f>IF(OR(F89="",G89=""),"",IFERROR(INDEX(Listes!$K$2:$K$10,MATCH(F89&amp;"|"&amp;G89,Listes!$L$2:$L$10,0)),""))</f>
      </c>
      <c r="I89" s="12"/>
      <c r="J89" s="12"/>
      <c r="K89" s="12"/>
      <c r="L89" s="14"/>
      <c r="M89" s="12"/>
    </row>
    <row r="90" spans="1:13" x14ac:dyDescent="0.25">
      <c r="A90" s="12"/>
      <c r="B90" s="12"/>
      <c r="C90" s="12"/>
      <c r="D90" s="12"/>
      <c r="E90" s="12"/>
      <c r="F90" s="12"/>
      <c r="G90" s="12"/>
      <c r="H90" s="21">
        <f>IF(OR(F90="",G90=""),"",IFERROR(INDEX(Listes!$K$2:$K$10,MATCH(F90&amp;"|"&amp;G90,Listes!$L$2:$L$10,0)),""))</f>
      </c>
      <c r="I90" s="12"/>
      <c r="J90" s="12"/>
      <c r="K90" s="12"/>
      <c r="L90" s="14"/>
      <c r="M90" s="12"/>
    </row>
    <row r="91" spans="1:13" x14ac:dyDescent="0.25">
      <c r="A91" s="12"/>
      <c r="B91" s="12"/>
      <c r="C91" s="12"/>
      <c r="D91" s="12"/>
      <c r="E91" s="12"/>
      <c r="F91" s="12"/>
      <c r="G91" s="12"/>
      <c r="H91" s="21">
        <f>IF(OR(F91="",G91=""),"",IFERROR(INDEX(Listes!$K$2:$K$10,MATCH(F91&amp;"|"&amp;G91,Listes!$L$2:$L$10,0)),""))</f>
      </c>
      <c r="I91" s="12"/>
      <c r="J91" s="12"/>
      <c r="K91" s="12"/>
      <c r="L91" s="14"/>
      <c r="M91" s="12"/>
    </row>
    <row r="92" spans="1:13" x14ac:dyDescent="0.25">
      <c r="A92" s="12"/>
      <c r="B92" s="12"/>
      <c r="C92" s="12"/>
      <c r="D92" s="12"/>
      <c r="E92" s="12"/>
      <c r="F92" s="12"/>
      <c r="G92" s="12"/>
      <c r="H92" s="21">
        <f>IF(OR(F92="",G92=""),"",IFERROR(INDEX(Listes!$K$2:$K$10,MATCH(F92&amp;"|"&amp;G92,Listes!$L$2:$L$10,0)),""))</f>
      </c>
      <c r="I92" s="12"/>
      <c r="J92" s="12"/>
      <c r="K92" s="12"/>
      <c r="L92" s="14"/>
      <c r="M92" s="12"/>
    </row>
    <row r="93" spans="1:13" x14ac:dyDescent="0.25">
      <c r="A93" s="12"/>
      <c r="B93" s="12"/>
      <c r="C93" s="12"/>
      <c r="D93" s="12"/>
      <c r="E93" s="12"/>
      <c r="F93" s="12"/>
      <c r="G93" s="12"/>
      <c r="H93" s="21">
        <f>IF(OR(F93="",G93=""),"",IFERROR(INDEX(Listes!$K$2:$K$10,MATCH(F93&amp;"|"&amp;G93,Listes!$L$2:$L$10,0)),""))</f>
      </c>
      <c r="I93" s="12"/>
      <c r="J93" s="12"/>
      <c r="K93" s="12"/>
      <c r="L93" s="14"/>
      <c r="M93" s="12"/>
    </row>
    <row r="94" spans="1:13" x14ac:dyDescent="0.25">
      <c r="A94" s="12"/>
      <c r="B94" s="12"/>
      <c r="C94" s="12"/>
      <c r="D94" s="12"/>
      <c r="E94" s="12"/>
      <c r="F94" s="12"/>
      <c r="G94" s="12"/>
      <c r="H94" s="21">
        <f>IF(OR(F94="",G94=""),"",IFERROR(INDEX(Listes!$K$2:$K$10,MATCH(F94&amp;"|"&amp;G94,Listes!$L$2:$L$10,0)),""))</f>
      </c>
      <c r="I94" s="12"/>
      <c r="J94" s="12"/>
      <c r="K94" s="12"/>
      <c r="L94" s="14"/>
      <c r="M94" s="12"/>
    </row>
    <row r="95" spans="1:13" x14ac:dyDescent="0.25">
      <c r="A95" s="12"/>
      <c r="B95" s="12"/>
      <c r="C95" s="12"/>
      <c r="D95" s="12"/>
      <c r="E95" s="12"/>
      <c r="F95" s="12"/>
      <c r="G95" s="12"/>
      <c r="H95" s="21">
        <f>IF(OR(F95="",G95=""),"",IFERROR(INDEX(Listes!$K$2:$K$10,MATCH(F95&amp;"|"&amp;G95,Listes!$L$2:$L$10,0)),""))</f>
      </c>
      <c r="I95" s="12"/>
      <c r="J95" s="12"/>
      <c r="K95" s="12"/>
      <c r="L95" s="14"/>
      <c r="M95" s="12"/>
    </row>
    <row r="96" spans="1:13" x14ac:dyDescent="0.25">
      <c r="A96" s="12"/>
      <c r="B96" s="12"/>
      <c r="C96" s="12"/>
      <c r="D96" s="12"/>
      <c r="E96" s="12"/>
      <c r="F96" s="12"/>
      <c r="G96" s="12"/>
      <c r="H96" s="21">
        <f>IF(OR(F96="",G96=""),"",IFERROR(INDEX(Listes!$K$2:$K$10,MATCH(F96&amp;"|"&amp;G96,Listes!$L$2:$L$10,0)),""))</f>
      </c>
      <c r="I96" s="12"/>
      <c r="J96" s="12"/>
      <c r="K96" s="12"/>
      <c r="L96" s="14"/>
      <c r="M96" s="12"/>
    </row>
    <row r="97" spans="1:13" x14ac:dyDescent="0.25">
      <c r="A97" s="12"/>
      <c r="B97" s="12"/>
      <c r="C97" s="12"/>
      <c r="D97" s="12"/>
      <c r="E97" s="12"/>
      <c r="F97" s="12"/>
      <c r="G97" s="12"/>
      <c r="H97" s="21">
        <f>IF(OR(F97="",G97=""),"",IFERROR(INDEX(Listes!$K$2:$K$10,MATCH(F97&amp;"|"&amp;G97,Listes!$L$2:$L$10,0)),""))</f>
      </c>
      <c r="I97" s="12"/>
      <c r="J97" s="12"/>
      <c r="K97" s="12"/>
      <c r="L97" s="14"/>
      <c r="M97" s="12"/>
    </row>
    <row r="98" spans="1:13" x14ac:dyDescent="0.25">
      <c r="A98" s="12"/>
      <c r="B98" s="12"/>
      <c r="C98" s="12"/>
      <c r="D98" s="12"/>
      <c r="E98" s="12"/>
      <c r="F98" s="12"/>
      <c r="G98" s="12"/>
      <c r="H98" s="21">
        <f>IF(OR(F98="",G98=""),"",IFERROR(INDEX(Listes!$K$2:$K$10,MATCH(F98&amp;"|"&amp;G98,Listes!$L$2:$L$10,0)),""))</f>
      </c>
      <c r="I98" s="12"/>
      <c r="J98" s="12"/>
      <c r="K98" s="12"/>
      <c r="L98" s="14"/>
      <c r="M98" s="12"/>
    </row>
    <row r="99" spans="1:13" x14ac:dyDescent="0.25">
      <c r="A99" s="12"/>
      <c r="B99" s="12"/>
      <c r="C99" s="12"/>
      <c r="D99" s="12"/>
      <c r="E99" s="12"/>
      <c r="F99" s="12"/>
      <c r="G99" s="12"/>
      <c r="H99" s="21">
        <f>IF(OR(F99="",G99=""),"",IFERROR(INDEX(Listes!$K$2:$K$10,MATCH(F99&amp;"|"&amp;G99,Listes!$L$2:$L$10,0)),""))</f>
      </c>
      <c r="I99" s="12"/>
      <c r="J99" s="12"/>
      <c r="K99" s="12"/>
      <c r="L99" s="14"/>
      <c r="M99" s="12"/>
    </row>
    <row r="100" spans="1:13" x14ac:dyDescent="0.25">
      <c r="A100" s="12"/>
      <c r="B100" s="12"/>
      <c r="C100" s="12"/>
      <c r="D100" s="12"/>
      <c r="E100" s="12"/>
      <c r="F100" s="12"/>
      <c r="G100" s="12"/>
      <c r="H100" s="21">
        <f>IF(OR(F100="",G100=""),"",IFERROR(INDEX(Listes!$K$2:$K$10,MATCH(F100&amp;"|"&amp;G100,Listes!$L$2:$L$10,0)),""))</f>
      </c>
      <c r="I100" s="12"/>
      <c r="J100" s="12"/>
      <c r="K100" s="12"/>
      <c r="L100" s="14"/>
      <c r="M100" s="12"/>
    </row>
    <row r="101" spans="1:13" x14ac:dyDescent="0.25">
      <c r="A101" s="12"/>
      <c r="B101" s="12"/>
      <c r="C101" s="12"/>
      <c r="D101" s="12"/>
      <c r="E101" s="12"/>
      <c r="F101" s="12"/>
      <c r="G101" s="12"/>
      <c r="H101" s="21">
        <f>IF(OR(F101="",G101=""),"",IFERROR(INDEX(Listes!$K$2:$K$10,MATCH(F101&amp;"|"&amp;G101,Listes!$L$2:$L$10,0)),""))</f>
      </c>
      <c r="I101" s="12"/>
      <c r="J101" s="12"/>
      <c r="K101" s="12"/>
      <c r="L101" s="14"/>
      <c r="M101" s="12"/>
    </row>
  </sheetData>
  <dataValidations count="4">
    <dataValidation type="list" allowBlank="1" sqref="E2:E101">
      <formula1>Listes!$G$2:$G$8</formula1>
    </dataValidation>
    <dataValidation type="list" allowBlank="1" sqref="F2:F101">
      <formula1>Listes!$B$2:$B$4</formula1>
    </dataValidation>
    <dataValidation type="list" allowBlank="1" sqref="G2:G101">
      <formula1>Listes!$C$2:$C$4</formula1>
    </dataValidation>
    <dataValidation type="list" allowBlank="1" sqref="K2:K101">
      <formula1>Listes!$D$2:$D$5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26" customWidth="1"/>
    <col min="4" max="4" width="44" customWidth="1"/>
    <col min="5" max="5" width="20" customWidth="1"/>
    <col min="6" max="6" width="13" style="9" customWidth="1"/>
    <col min="7" max="7" width="22" customWidth="1"/>
    <col min="8" max="8" width="34" customWidth="1"/>
    <col min="9" max="9" width="30" customWidth="1"/>
    <col min="10" max="12" width="14" style="9" customWidth="1"/>
  </cols>
  <sheetData>
    <row r="1" ht="34" customHeight="1" spans="1:12" x14ac:dyDescent="0.25">
      <c r="A1" s="10" t="s">
        <v>51</v>
      </c>
      <c r="B1" s="10" t="s">
        <v>12</v>
      </c>
      <c r="C1" s="10" t="s">
        <v>189</v>
      </c>
      <c r="D1" s="10" t="s">
        <v>190</v>
      </c>
      <c r="E1" s="10" t="s">
        <v>57</v>
      </c>
      <c r="F1" s="11" t="s">
        <v>58</v>
      </c>
      <c r="G1" s="10" t="s">
        <v>13</v>
      </c>
      <c r="H1" s="10" t="s">
        <v>191</v>
      </c>
      <c r="I1" s="10" t="s">
        <v>192</v>
      </c>
      <c r="J1" s="11" t="s">
        <v>193</v>
      </c>
      <c r="K1" s="11" t="s">
        <v>194</v>
      </c>
      <c r="L1" s="11" t="s">
        <v>195</v>
      </c>
    </row>
    <row r="2" spans="1:12" x14ac:dyDescent="0.25">
      <c r="A2" s="18">
        <v>1</v>
      </c>
      <c r="B2" s="18" t="s">
        <v>20</v>
      </c>
      <c r="C2" s="18" t="s">
        <v>196</v>
      </c>
      <c r="D2" s="18" t="s">
        <v>197</v>
      </c>
      <c r="E2" s="18" t="s">
        <v>198</v>
      </c>
      <c r="F2" s="20">
        <v>46203</v>
      </c>
      <c r="G2" s="22" t="s">
        <v>35</v>
      </c>
      <c r="H2" s="18" t="s">
        <v>199</v>
      </c>
      <c r="I2" s="18" t="s">
        <v>200</v>
      </c>
      <c r="J2" s="20">
        <v>46122</v>
      </c>
      <c r="K2" s="20"/>
      <c r="L2" s="20">
        <v>46198</v>
      </c>
    </row>
    <row r="3" spans="1:12" x14ac:dyDescent="0.25">
      <c r="A3" s="12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</row>
    <row r="4" spans="1:12" x14ac:dyDescent="0.25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</row>
    <row r="5" spans="1:12" x14ac:dyDescent="0.25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</row>
    <row r="6" spans="1:12" x14ac:dyDescent="0.25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</row>
    <row r="7" spans="1:12" x14ac:dyDescent="0.25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</row>
    <row r="8" spans="1:12" x14ac:dyDescent="0.25">
      <c r="A8" s="12"/>
      <c r="B8" s="12"/>
      <c r="C8" s="12"/>
      <c r="D8" s="12"/>
      <c r="E8" s="12"/>
      <c r="F8" s="12"/>
      <c r="G8" s="13"/>
      <c r="H8" s="12"/>
      <c r="I8" s="12"/>
      <c r="J8" s="12"/>
      <c r="K8" s="12"/>
      <c r="L8" s="12"/>
    </row>
    <row r="9" spans="1:12" x14ac:dyDescent="0.25">
      <c r="A9" s="12"/>
      <c r="B9" s="12"/>
      <c r="C9" s="12"/>
      <c r="D9" s="12"/>
      <c r="E9" s="12"/>
      <c r="F9" s="12"/>
      <c r="G9" s="13"/>
      <c r="H9" s="12"/>
      <c r="I9" s="12"/>
      <c r="J9" s="12"/>
      <c r="K9" s="12"/>
      <c r="L9" s="12"/>
    </row>
    <row r="10" spans="1:12" x14ac:dyDescent="0.25">
      <c r="A10" s="12"/>
      <c r="B10" s="12"/>
      <c r="C10" s="12"/>
      <c r="D10" s="12"/>
      <c r="E10" s="12"/>
      <c r="F10" s="12"/>
      <c r="G10" s="13"/>
      <c r="H10" s="12"/>
      <c r="I10" s="12"/>
      <c r="J10" s="12"/>
      <c r="K10" s="12"/>
      <c r="L10" s="12"/>
    </row>
    <row r="11" spans="1:12" x14ac:dyDescent="0.25">
      <c r="A11" s="12"/>
      <c r="B11" s="12"/>
      <c r="C11" s="12"/>
      <c r="D11" s="12"/>
      <c r="E11" s="12"/>
      <c r="F11" s="12"/>
      <c r="G11" s="13"/>
      <c r="H11" s="12"/>
      <c r="I11" s="12"/>
      <c r="J11" s="12"/>
      <c r="K11" s="12"/>
      <c r="L11" s="12"/>
    </row>
    <row r="12" spans="1:12" x14ac:dyDescent="0.25">
      <c r="A12" s="12"/>
      <c r="B12" s="12"/>
      <c r="C12" s="12"/>
      <c r="D12" s="12"/>
      <c r="E12" s="12"/>
      <c r="F12" s="12"/>
      <c r="G12" s="13"/>
      <c r="H12" s="12"/>
      <c r="I12" s="12"/>
      <c r="J12" s="12"/>
      <c r="K12" s="12"/>
      <c r="L12" s="12"/>
    </row>
    <row r="13" spans="1:12" x14ac:dyDescent="0.25">
      <c r="A13" s="12"/>
      <c r="B13" s="12"/>
      <c r="C13" s="12"/>
      <c r="D13" s="12"/>
      <c r="E13" s="12"/>
      <c r="F13" s="12"/>
      <c r="G13" s="13"/>
      <c r="H13" s="12"/>
      <c r="I13" s="12"/>
      <c r="J13" s="12"/>
      <c r="K13" s="12"/>
      <c r="L13" s="12"/>
    </row>
    <row r="14" spans="1:12" x14ac:dyDescent="0.25">
      <c r="A14" s="12"/>
      <c r="B14" s="12"/>
      <c r="C14" s="12"/>
      <c r="D14" s="12"/>
      <c r="E14" s="12"/>
      <c r="F14" s="12"/>
      <c r="G14" s="13"/>
      <c r="H14" s="12"/>
      <c r="I14" s="12"/>
      <c r="J14" s="12"/>
      <c r="K14" s="12"/>
      <c r="L14" s="12"/>
    </row>
    <row r="15" spans="1:12" x14ac:dyDescent="0.25">
      <c r="A15" s="12"/>
      <c r="B15" s="12"/>
      <c r="C15" s="12"/>
      <c r="D15" s="12"/>
      <c r="E15" s="12"/>
      <c r="F15" s="12"/>
      <c r="G15" s="13"/>
      <c r="H15" s="12"/>
      <c r="I15" s="12"/>
      <c r="J15" s="12"/>
      <c r="K15" s="12"/>
      <c r="L15" s="12"/>
    </row>
    <row r="16" spans="1:12" x14ac:dyDescent="0.25">
      <c r="A16" s="12"/>
      <c r="B16" s="12"/>
      <c r="C16" s="12"/>
      <c r="D16" s="12"/>
      <c r="E16" s="12"/>
      <c r="F16" s="12"/>
      <c r="G16" s="13"/>
      <c r="H16" s="12"/>
      <c r="I16" s="12"/>
      <c r="J16" s="12"/>
      <c r="K16" s="12"/>
      <c r="L16" s="12"/>
    </row>
    <row r="17" spans="1:12" x14ac:dyDescent="0.25">
      <c r="A17" s="12"/>
      <c r="B17" s="12"/>
      <c r="C17" s="12"/>
      <c r="D17" s="12"/>
      <c r="E17" s="12"/>
      <c r="F17" s="12"/>
      <c r="G17" s="13"/>
      <c r="H17" s="12"/>
      <c r="I17" s="12"/>
      <c r="J17" s="12"/>
      <c r="K17" s="12"/>
      <c r="L17" s="12"/>
    </row>
    <row r="18" spans="1:12" x14ac:dyDescent="0.25">
      <c r="A18" s="12"/>
      <c r="B18" s="12"/>
      <c r="C18" s="12"/>
      <c r="D18" s="12"/>
      <c r="E18" s="12"/>
      <c r="F18" s="12"/>
      <c r="G18" s="13"/>
      <c r="H18" s="12"/>
      <c r="I18" s="12"/>
      <c r="J18" s="12"/>
      <c r="K18" s="12"/>
      <c r="L18" s="12"/>
    </row>
    <row r="19" spans="1:12" x14ac:dyDescent="0.25">
      <c r="A19" s="12"/>
      <c r="B19" s="12"/>
      <c r="C19" s="12"/>
      <c r="D19" s="12"/>
      <c r="E19" s="12"/>
      <c r="F19" s="12"/>
      <c r="G19" s="13"/>
      <c r="H19" s="12"/>
      <c r="I19" s="12"/>
      <c r="J19" s="12"/>
      <c r="K19" s="12"/>
      <c r="L19" s="12"/>
    </row>
    <row r="20" spans="1:12" x14ac:dyDescent="0.25">
      <c r="A20" s="12"/>
      <c r="B20" s="12"/>
      <c r="C20" s="12"/>
      <c r="D20" s="12"/>
      <c r="E20" s="12"/>
      <c r="F20" s="12"/>
      <c r="G20" s="13"/>
      <c r="H20" s="12"/>
      <c r="I20" s="12"/>
      <c r="J20" s="12"/>
      <c r="K20" s="12"/>
      <c r="L20" s="12"/>
    </row>
    <row r="21" spans="1:12" x14ac:dyDescent="0.25">
      <c r="A21" s="12"/>
      <c r="B21" s="12"/>
      <c r="C21" s="12"/>
      <c r="D21" s="12"/>
      <c r="E21" s="12"/>
      <c r="F21" s="12"/>
      <c r="G21" s="13"/>
      <c r="H21" s="12"/>
      <c r="I21" s="12"/>
      <c r="J21" s="12"/>
      <c r="K21" s="12"/>
      <c r="L21" s="12"/>
    </row>
    <row r="22" spans="1:12" x14ac:dyDescent="0.25">
      <c r="A22" s="12"/>
      <c r="B22" s="12"/>
      <c r="C22" s="12"/>
      <c r="D22" s="12"/>
      <c r="E22" s="12"/>
      <c r="F22" s="12"/>
      <c r="G22" s="13"/>
      <c r="H22" s="12"/>
      <c r="I22" s="12"/>
      <c r="J22" s="12"/>
      <c r="K22" s="12"/>
      <c r="L22" s="12"/>
    </row>
    <row r="23" spans="1:12" x14ac:dyDescent="0.25">
      <c r="A23" s="12"/>
      <c r="B23" s="12"/>
      <c r="C23" s="12"/>
      <c r="D23" s="12"/>
      <c r="E23" s="12"/>
      <c r="F23" s="12"/>
      <c r="G23" s="13"/>
      <c r="H23" s="12"/>
      <c r="I23" s="12"/>
      <c r="J23" s="12"/>
      <c r="K23" s="12"/>
      <c r="L23" s="12"/>
    </row>
    <row r="24" spans="1:12" x14ac:dyDescent="0.25">
      <c r="A24" s="12"/>
      <c r="B24" s="12"/>
      <c r="C24" s="12"/>
      <c r="D24" s="12"/>
      <c r="E24" s="12"/>
      <c r="F24" s="12"/>
      <c r="G24" s="13"/>
      <c r="H24" s="12"/>
      <c r="I24" s="12"/>
      <c r="J24" s="12"/>
      <c r="K24" s="12"/>
      <c r="L24" s="12"/>
    </row>
    <row r="25" spans="1:12" x14ac:dyDescent="0.25">
      <c r="A25" s="12"/>
      <c r="B25" s="12"/>
      <c r="C25" s="12"/>
      <c r="D25" s="12"/>
      <c r="E25" s="12"/>
      <c r="F25" s="12"/>
      <c r="G25" s="13"/>
      <c r="H25" s="12"/>
      <c r="I25" s="12"/>
      <c r="J25" s="12"/>
      <c r="K25" s="12"/>
      <c r="L25" s="12"/>
    </row>
    <row r="26" spans="1:12" x14ac:dyDescent="0.25">
      <c r="A26" s="12"/>
      <c r="B26" s="12"/>
      <c r="C26" s="12"/>
      <c r="D26" s="12"/>
      <c r="E26" s="12"/>
      <c r="F26" s="12"/>
      <c r="G26" s="13"/>
      <c r="H26" s="12"/>
      <c r="I26" s="12"/>
      <c r="J26" s="12"/>
      <c r="K26" s="12"/>
      <c r="L26" s="12"/>
    </row>
    <row r="27" spans="1:12" x14ac:dyDescent="0.25">
      <c r="A27" s="12"/>
      <c r="B27" s="12"/>
      <c r="C27" s="12"/>
      <c r="D27" s="12"/>
      <c r="E27" s="12"/>
      <c r="F27" s="12"/>
      <c r="G27" s="13"/>
      <c r="H27" s="12"/>
      <c r="I27" s="12"/>
      <c r="J27" s="12"/>
      <c r="K27" s="12"/>
      <c r="L27" s="12"/>
    </row>
    <row r="28" spans="1:12" x14ac:dyDescent="0.25">
      <c r="A28" s="12"/>
      <c r="B28" s="12"/>
      <c r="C28" s="12"/>
      <c r="D28" s="12"/>
      <c r="E28" s="12"/>
      <c r="F28" s="12"/>
      <c r="G28" s="13"/>
      <c r="H28" s="12"/>
      <c r="I28" s="12"/>
      <c r="J28" s="12"/>
      <c r="K28" s="12"/>
      <c r="L28" s="12"/>
    </row>
    <row r="29" spans="1:12" x14ac:dyDescent="0.25">
      <c r="A29" s="12"/>
      <c r="B29" s="12"/>
      <c r="C29" s="12"/>
      <c r="D29" s="12"/>
      <c r="E29" s="12"/>
      <c r="F29" s="12"/>
      <c r="G29" s="13"/>
      <c r="H29" s="12"/>
      <c r="I29" s="12"/>
      <c r="J29" s="12"/>
      <c r="K29" s="12"/>
      <c r="L29" s="12"/>
    </row>
    <row r="30" spans="1:12" x14ac:dyDescent="0.25">
      <c r="A30" s="12"/>
      <c r="B30" s="12"/>
      <c r="C30" s="12"/>
      <c r="D30" s="12"/>
      <c r="E30" s="12"/>
      <c r="F30" s="12"/>
      <c r="G30" s="13"/>
      <c r="H30" s="12"/>
      <c r="I30" s="12"/>
      <c r="J30" s="12"/>
      <c r="K30" s="12"/>
      <c r="L30" s="12"/>
    </row>
    <row r="31" spans="1:12" x14ac:dyDescent="0.25">
      <c r="A31" s="12"/>
      <c r="B31" s="12"/>
      <c r="C31" s="12"/>
      <c r="D31" s="12"/>
      <c r="E31" s="12"/>
      <c r="F31" s="12"/>
      <c r="G31" s="13"/>
      <c r="H31" s="12"/>
      <c r="I31" s="12"/>
      <c r="J31" s="12"/>
      <c r="K31" s="12"/>
      <c r="L31" s="12"/>
    </row>
    <row r="32" spans="1:12" x14ac:dyDescent="0.25">
      <c r="A32" s="12"/>
      <c r="B32" s="12"/>
      <c r="C32" s="12"/>
      <c r="D32" s="12"/>
      <c r="E32" s="12"/>
      <c r="F32" s="12"/>
      <c r="G32" s="13"/>
      <c r="H32" s="12"/>
      <c r="I32" s="12"/>
      <c r="J32" s="12"/>
      <c r="K32" s="12"/>
      <c r="L32" s="12"/>
    </row>
    <row r="33" spans="1:12" x14ac:dyDescent="0.25">
      <c r="A33" s="12"/>
      <c r="B33" s="12"/>
      <c r="C33" s="12"/>
      <c r="D33" s="12"/>
      <c r="E33" s="12"/>
      <c r="F33" s="12"/>
      <c r="G33" s="13"/>
      <c r="H33" s="12"/>
      <c r="I33" s="12"/>
      <c r="J33" s="12"/>
      <c r="K33" s="12"/>
      <c r="L33" s="12"/>
    </row>
    <row r="34" spans="1:12" x14ac:dyDescent="0.25">
      <c r="A34" s="12"/>
      <c r="B34" s="12"/>
      <c r="C34" s="12"/>
      <c r="D34" s="12"/>
      <c r="E34" s="12"/>
      <c r="F34" s="12"/>
      <c r="G34" s="13"/>
      <c r="H34" s="12"/>
      <c r="I34" s="12"/>
      <c r="J34" s="12"/>
      <c r="K34" s="12"/>
      <c r="L34" s="12"/>
    </row>
    <row r="35" spans="1:12" x14ac:dyDescent="0.25">
      <c r="A35" s="12"/>
      <c r="B35" s="12"/>
      <c r="C35" s="12"/>
      <c r="D35" s="12"/>
      <c r="E35" s="12"/>
      <c r="F35" s="12"/>
      <c r="G35" s="13"/>
      <c r="H35" s="12"/>
      <c r="I35" s="12"/>
      <c r="J35" s="12"/>
      <c r="K35" s="12"/>
      <c r="L35" s="12"/>
    </row>
    <row r="36" spans="1:12" x14ac:dyDescent="0.25">
      <c r="A36" s="12"/>
      <c r="B36" s="12"/>
      <c r="C36" s="12"/>
      <c r="D36" s="12"/>
      <c r="E36" s="12"/>
      <c r="F36" s="12"/>
      <c r="G36" s="13"/>
      <c r="H36" s="12"/>
      <c r="I36" s="12"/>
      <c r="J36" s="12"/>
      <c r="K36" s="12"/>
      <c r="L36" s="12"/>
    </row>
    <row r="37" spans="1:12" x14ac:dyDescent="0.25">
      <c r="A37" s="12"/>
      <c r="B37" s="12"/>
      <c r="C37" s="12"/>
      <c r="D37" s="12"/>
      <c r="E37" s="12"/>
      <c r="F37" s="12"/>
      <c r="G37" s="13"/>
      <c r="H37" s="12"/>
      <c r="I37" s="12"/>
      <c r="J37" s="12"/>
      <c r="K37" s="12"/>
      <c r="L37" s="12"/>
    </row>
    <row r="38" spans="1:12" x14ac:dyDescent="0.25">
      <c r="A38" s="12"/>
      <c r="B38" s="12"/>
      <c r="C38" s="12"/>
      <c r="D38" s="12"/>
      <c r="E38" s="12"/>
      <c r="F38" s="12"/>
      <c r="G38" s="13"/>
      <c r="H38" s="12"/>
      <c r="I38" s="12"/>
      <c r="J38" s="12"/>
      <c r="K38" s="12"/>
      <c r="L38" s="12"/>
    </row>
    <row r="39" spans="1:12" x14ac:dyDescent="0.25">
      <c r="A39" s="12"/>
      <c r="B39" s="12"/>
      <c r="C39" s="12"/>
      <c r="D39" s="12"/>
      <c r="E39" s="12"/>
      <c r="F39" s="12"/>
      <c r="G39" s="13"/>
      <c r="H39" s="12"/>
      <c r="I39" s="12"/>
      <c r="J39" s="12"/>
      <c r="K39" s="12"/>
      <c r="L39" s="12"/>
    </row>
    <row r="40" spans="1:12" x14ac:dyDescent="0.25">
      <c r="A40" s="12"/>
      <c r="B40" s="12"/>
      <c r="C40" s="12"/>
      <c r="D40" s="12"/>
      <c r="E40" s="12"/>
      <c r="F40" s="12"/>
      <c r="G40" s="13"/>
      <c r="H40" s="12"/>
      <c r="I40" s="12"/>
      <c r="J40" s="12"/>
      <c r="K40" s="12"/>
      <c r="L40" s="12"/>
    </row>
    <row r="41" spans="1:12" x14ac:dyDescent="0.25">
      <c r="A41" s="12"/>
      <c r="B41" s="12"/>
      <c r="C41" s="12"/>
      <c r="D41" s="12"/>
      <c r="E41" s="12"/>
      <c r="F41" s="12"/>
      <c r="G41" s="13"/>
      <c r="H41" s="12"/>
      <c r="I41" s="12"/>
      <c r="J41" s="12"/>
      <c r="K41" s="12"/>
      <c r="L41" s="12"/>
    </row>
    <row r="42" spans="1:12" x14ac:dyDescent="0.25">
      <c r="A42" s="12"/>
      <c r="B42" s="12"/>
      <c r="C42" s="12"/>
      <c r="D42" s="12"/>
      <c r="E42" s="12"/>
      <c r="F42" s="12"/>
      <c r="G42" s="13"/>
      <c r="H42" s="12"/>
      <c r="I42" s="12"/>
      <c r="J42" s="12"/>
      <c r="K42" s="12"/>
      <c r="L42" s="12"/>
    </row>
    <row r="43" spans="1:12" x14ac:dyDescent="0.25">
      <c r="A43" s="12"/>
      <c r="B43" s="12"/>
      <c r="C43" s="12"/>
      <c r="D43" s="12"/>
      <c r="E43" s="12"/>
      <c r="F43" s="12"/>
      <c r="G43" s="13"/>
      <c r="H43" s="12"/>
      <c r="I43" s="12"/>
      <c r="J43" s="12"/>
      <c r="K43" s="12"/>
      <c r="L43" s="12"/>
    </row>
    <row r="44" spans="1:12" x14ac:dyDescent="0.25">
      <c r="A44" s="12"/>
      <c r="B44" s="12"/>
      <c r="C44" s="12"/>
      <c r="D44" s="12"/>
      <c r="E44" s="12"/>
      <c r="F44" s="12"/>
      <c r="G44" s="13"/>
      <c r="H44" s="12"/>
      <c r="I44" s="12"/>
      <c r="J44" s="12"/>
      <c r="K44" s="12"/>
      <c r="L44" s="12"/>
    </row>
    <row r="45" spans="1:12" x14ac:dyDescent="0.25">
      <c r="A45" s="12"/>
      <c r="B45" s="12"/>
      <c r="C45" s="12"/>
      <c r="D45" s="12"/>
      <c r="E45" s="12"/>
      <c r="F45" s="12"/>
      <c r="G45" s="13"/>
      <c r="H45" s="12"/>
      <c r="I45" s="12"/>
      <c r="J45" s="12"/>
      <c r="K45" s="12"/>
      <c r="L45" s="12"/>
    </row>
    <row r="46" spans="1:12" x14ac:dyDescent="0.25">
      <c r="A46" s="12"/>
      <c r="B46" s="12"/>
      <c r="C46" s="12"/>
      <c r="D46" s="12"/>
      <c r="E46" s="12"/>
      <c r="F46" s="12"/>
      <c r="G46" s="13"/>
      <c r="H46" s="12"/>
      <c r="I46" s="12"/>
      <c r="J46" s="12"/>
      <c r="K46" s="12"/>
      <c r="L46" s="12"/>
    </row>
    <row r="47" spans="1:12" x14ac:dyDescent="0.25">
      <c r="A47" s="12"/>
      <c r="B47" s="12"/>
      <c r="C47" s="12"/>
      <c r="D47" s="12"/>
      <c r="E47" s="12"/>
      <c r="F47" s="12"/>
      <c r="G47" s="13"/>
      <c r="H47" s="12"/>
      <c r="I47" s="12"/>
      <c r="J47" s="12"/>
      <c r="K47" s="12"/>
      <c r="L47" s="12"/>
    </row>
    <row r="48" spans="1:12" x14ac:dyDescent="0.25">
      <c r="A48" s="12"/>
      <c r="B48" s="12"/>
      <c r="C48" s="12"/>
      <c r="D48" s="12"/>
      <c r="E48" s="12"/>
      <c r="F48" s="12"/>
      <c r="G48" s="13"/>
      <c r="H48" s="12"/>
      <c r="I48" s="12"/>
      <c r="J48" s="12"/>
      <c r="K48" s="12"/>
      <c r="L48" s="12"/>
    </row>
    <row r="49" spans="1:12" x14ac:dyDescent="0.25">
      <c r="A49" s="12"/>
      <c r="B49" s="12"/>
      <c r="C49" s="12"/>
      <c r="D49" s="12"/>
      <c r="E49" s="12"/>
      <c r="F49" s="12"/>
      <c r="G49" s="13"/>
      <c r="H49" s="12"/>
      <c r="I49" s="12"/>
      <c r="J49" s="12"/>
      <c r="K49" s="12"/>
      <c r="L49" s="12"/>
    </row>
    <row r="50" spans="1:12" x14ac:dyDescent="0.25">
      <c r="A50" s="12"/>
      <c r="B50" s="12"/>
      <c r="C50" s="12"/>
      <c r="D50" s="12"/>
      <c r="E50" s="12"/>
      <c r="F50" s="12"/>
      <c r="G50" s="13"/>
      <c r="H50" s="12"/>
      <c r="I50" s="12"/>
      <c r="J50" s="12"/>
      <c r="K50" s="12"/>
      <c r="L50" s="12"/>
    </row>
    <row r="51" spans="1:12" x14ac:dyDescent="0.25">
      <c r="A51" s="12"/>
      <c r="B51" s="12"/>
      <c r="C51" s="12"/>
      <c r="D51" s="12"/>
      <c r="E51" s="12"/>
      <c r="F51" s="12"/>
      <c r="G51" s="13"/>
      <c r="H51" s="12"/>
      <c r="I51" s="12"/>
      <c r="J51" s="12"/>
      <c r="K51" s="12"/>
      <c r="L51" s="12"/>
    </row>
    <row r="52" spans="1:12" x14ac:dyDescent="0.25">
      <c r="A52" s="12"/>
      <c r="B52" s="12"/>
      <c r="C52" s="12"/>
      <c r="D52" s="12"/>
      <c r="E52" s="12"/>
      <c r="F52" s="12"/>
      <c r="G52" s="13"/>
      <c r="H52" s="12"/>
      <c r="I52" s="12"/>
      <c r="J52" s="12"/>
      <c r="K52" s="12"/>
      <c r="L52" s="12"/>
    </row>
    <row r="53" spans="1:12" x14ac:dyDescent="0.25">
      <c r="A53" s="12"/>
      <c r="B53" s="12"/>
      <c r="C53" s="12"/>
      <c r="D53" s="12"/>
      <c r="E53" s="12"/>
      <c r="F53" s="12"/>
      <c r="G53" s="13"/>
      <c r="H53" s="12"/>
      <c r="I53" s="12"/>
      <c r="J53" s="12"/>
      <c r="K53" s="12"/>
      <c r="L53" s="12"/>
    </row>
    <row r="54" spans="1:12" x14ac:dyDescent="0.25">
      <c r="A54" s="12"/>
      <c r="B54" s="12"/>
      <c r="C54" s="12"/>
      <c r="D54" s="12"/>
      <c r="E54" s="12"/>
      <c r="F54" s="12"/>
      <c r="G54" s="13"/>
      <c r="H54" s="12"/>
      <c r="I54" s="12"/>
      <c r="J54" s="12"/>
      <c r="K54" s="12"/>
      <c r="L54" s="12"/>
    </row>
    <row r="55" spans="1:12" x14ac:dyDescent="0.25">
      <c r="A55" s="12"/>
      <c r="B55" s="12"/>
      <c r="C55" s="12"/>
      <c r="D55" s="12"/>
      <c r="E55" s="12"/>
      <c r="F55" s="12"/>
      <c r="G55" s="13"/>
      <c r="H55" s="12"/>
      <c r="I55" s="12"/>
      <c r="J55" s="12"/>
      <c r="K55" s="12"/>
      <c r="L55" s="12"/>
    </row>
    <row r="56" spans="1:12" x14ac:dyDescent="0.25">
      <c r="A56" s="12"/>
      <c r="B56" s="12"/>
      <c r="C56" s="12"/>
      <c r="D56" s="12"/>
      <c r="E56" s="12"/>
      <c r="F56" s="12"/>
      <c r="G56" s="13"/>
      <c r="H56" s="12"/>
      <c r="I56" s="12"/>
      <c r="J56" s="12"/>
      <c r="K56" s="12"/>
      <c r="L56" s="12"/>
    </row>
    <row r="57" spans="1:12" x14ac:dyDescent="0.25">
      <c r="A57" s="12"/>
      <c r="B57" s="12"/>
      <c r="C57" s="12"/>
      <c r="D57" s="12"/>
      <c r="E57" s="12"/>
      <c r="F57" s="12"/>
      <c r="G57" s="13"/>
      <c r="H57" s="12"/>
      <c r="I57" s="12"/>
      <c r="J57" s="12"/>
      <c r="K57" s="12"/>
      <c r="L57" s="12"/>
    </row>
    <row r="58" spans="1:12" x14ac:dyDescent="0.25">
      <c r="A58" s="12"/>
      <c r="B58" s="12"/>
      <c r="C58" s="12"/>
      <c r="D58" s="12"/>
      <c r="E58" s="12"/>
      <c r="F58" s="12"/>
      <c r="G58" s="13"/>
      <c r="H58" s="12"/>
      <c r="I58" s="12"/>
      <c r="J58" s="12"/>
      <c r="K58" s="12"/>
      <c r="L58" s="12"/>
    </row>
    <row r="59" spans="1:12" x14ac:dyDescent="0.25">
      <c r="A59" s="12"/>
      <c r="B59" s="12"/>
      <c r="C59" s="12"/>
      <c r="D59" s="12"/>
      <c r="E59" s="12"/>
      <c r="F59" s="12"/>
      <c r="G59" s="13"/>
      <c r="H59" s="12"/>
      <c r="I59" s="12"/>
      <c r="J59" s="12"/>
      <c r="K59" s="12"/>
      <c r="L59" s="12"/>
    </row>
    <row r="60" spans="1:12" x14ac:dyDescent="0.25">
      <c r="A60" s="12"/>
      <c r="B60" s="12"/>
      <c r="C60" s="12"/>
      <c r="D60" s="12"/>
      <c r="E60" s="12"/>
      <c r="F60" s="12"/>
      <c r="G60" s="13"/>
      <c r="H60" s="12"/>
      <c r="I60" s="12"/>
      <c r="J60" s="12"/>
      <c r="K60" s="12"/>
      <c r="L60" s="12"/>
    </row>
    <row r="61" spans="1:12" x14ac:dyDescent="0.25">
      <c r="A61" s="12"/>
      <c r="B61" s="12"/>
      <c r="C61" s="12"/>
      <c r="D61" s="12"/>
      <c r="E61" s="12"/>
      <c r="F61" s="12"/>
      <c r="G61" s="13"/>
      <c r="H61" s="12"/>
      <c r="I61" s="12"/>
      <c r="J61" s="12"/>
      <c r="K61" s="12"/>
      <c r="L61" s="12"/>
    </row>
    <row r="62" spans="1:12" x14ac:dyDescent="0.25">
      <c r="A62" s="12"/>
      <c r="B62" s="12"/>
      <c r="C62" s="12"/>
      <c r="D62" s="12"/>
      <c r="E62" s="12"/>
      <c r="F62" s="12"/>
      <c r="G62" s="13"/>
      <c r="H62" s="12"/>
      <c r="I62" s="12"/>
      <c r="J62" s="12"/>
      <c r="K62" s="12"/>
      <c r="L62" s="12"/>
    </row>
    <row r="63" spans="1:12" x14ac:dyDescent="0.25">
      <c r="A63" s="12"/>
      <c r="B63" s="12"/>
      <c r="C63" s="12"/>
      <c r="D63" s="12"/>
      <c r="E63" s="12"/>
      <c r="F63" s="12"/>
      <c r="G63" s="13"/>
      <c r="H63" s="12"/>
      <c r="I63" s="12"/>
      <c r="J63" s="12"/>
      <c r="K63" s="12"/>
      <c r="L63" s="12"/>
    </row>
    <row r="64" spans="1:12" x14ac:dyDescent="0.25">
      <c r="A64" s="12"/>
      <c r="B64" s="12"/>
      <c r="C64" s="12"/>
      <c r="D64" s="12"/>
      <c r="E64" s="12"/>
      <c r="F64" s="12"/>
      <c r="G64" s="13"/>
      <c r="H64" s="12"/>
      <c r="I64" s="12"/>
      <c r="J64" s="12"/>
      <c r="K64" s="12"/>
      <c r="L64" s="12"/>
    </row>
    <row r="65" spans="1:12" x14ac:dyDescent="0.25">
      <c r="A65" s="12"/>
      <c r="B65" s="12"/>
      <c r="C65" s="12"/>
      <c r="D65" s="12"/>
      <c r="E65" s="12"/>
      <c r="F65" s="12"/>
      <c r="G65" s="13"/>
      <c r="H65" s="12"/>
      <c r="I65" s="12"/>
      <c r="J65" s="12"/>
      <c r="K65" s="12"/>
      <c r="L65" s="12"/>
    </row>
    <row r="66" spans="1:12" x14ac:dyDescent="0.25">
      <c r="A66" s="12"/>
      <c r="B66" s="12"/>
      <c r="C66" s="12"/>
      <c r="D66" s="12"/>
      <c r="E66" s="12"/>
      <c r="F66" s="12"/>
      <c r="G66" s="13"/>
      <c r="H66" s="12"/>
      <c r="I66" s="12"/>
      <c r="J66" s="12"/>
      <c r="K66" s="12"/>
      <c r="L66" s="12"/>
    </row>
    <row r="67" spans="1:12" x14ac:dyDescent="0.25">
      <c r="A67" s="12"/>
      <c r="B67" s="12"/>
      <c r="C67" s="12"/>
      <c r="D67" s="12"/>
      <c r="E67" s="12"/>
      <c r="F67" s="12"/>
      <c r="G67" s="13"/>
      <c r="H67" s="12"/>
      <c r="I67" s="12"/>
      <c r="J67" s="12"/>
      <c r="K67" s="12"/>
      <c r="L67" s="12"/>
    </row>
    <row r="68" spans="1:12" x14ac:dyDescent="0.25">
      <c r="A68" s="12"/>
      <c r="B68" s="12"/>
      <c r="C68" s="12"/>
      <c r="D68" s="12"/>
      <c r="E68" s="12"/>
      <c r="F68" s="12"/>
      <c r="G68" s="13"/>
      <c r="H68" s="12"/>
      <c r="I68" s="12"/>
      <c r="J68" s="12"/>
      <c r="K68" s="12"/>
      <c r="L68" s="12"/>
    </row>
    <row r="69" spans="1:12" x14ac:dyDescent="0.25">
      <c r="A69" s="12"/>
      <c r="B69" s="12"/>
      <c r="C69" s="12"/>
      <c r="D69" s="12"/>
      <c r="E69" s="12"/>
      <c r="F69" s="12"/>
      <c r="G69" s="13"/>
      <c r="H69" s="12"/>
      <c r="I69" s="12"/>
      <c r="J69" s="12"/>
      <c r="K69" s="12"/>
      <c r="L69" s="12"/>
    </row>
    <row r="70" spans="1:12" x14ac:dyDescent="0.25">
      <c r="A70" s="12"/>
      <c r="B70" s="12"/>
      <c r="C70" s="12"/>
      <c r="D70" s="12"/>
      <c r="E70" s="12"/>
      <c r="F70" s="12"/>
      <c r="G70" s="13"/>
      <c r="H70" s="12"/>
      <c r="I70" s="12"/>
      <c r="J70" s="12"/>
      <c r="K70" s="12"/>
      <c r="L70" s="12"/>
    </row>
    <row r="71" spans="1:12" x14ac:dyDescent="0.25">
      <c r="A71" s="12"/>
      <c r="B71" s="12"/>
      <c r="C71" s="12"/>
      <c r="D71" s="12"/>
      <c r="E71" s="12"/>
      <c r="F71" s="12"/>
      <c r="G71" s="13"/>
      <c r="H71" s="12"/>
      <c r="I71" s="12"/>
      <c r="J71" s="12"/>
      <c r="K71" s="12"/>
      <c r="L71" s="12"/>
    </row>
    <row r="72" spans="1:12" x14ac:dyDescent="0.25">
      <c r="A72" s="12"/>
      <c r="B72" s="12"/>
      <c r="C72" s="12"/>
      <c r="D72" s="12"/>
      <c r="E72" s="12"/>
      <c r="F72" s="12"/>
      <c r="G72" s="13"/>
      <c r="H72" s="12"/>
      <c r="I72" s="12"/>
      <c r="J72" s="12"/>
      <c r="K72" s="12"/>
      <c r="L72" s="12"/>
    </row>
    <row r="73" spans="1:12" x14ac:dyDescent="0.25">
      <c r="A73" s="12"/>
      <c r="B73" s="12"/>
      <c r="C73" s="12"/>
      <c r="D73" s="12"/>
      <c r="E73" s="12"/>
      <c r="F73" s="12"/>
      <c r="G73" s="13"/>
      <c r="H73" s="12"/>
      <c r="I73" s="12"/>
      <c r="J73" s="12"/>
      <c r="K73" s="12"/>
      <c r="L73" s="12"/>
    </row>
    <row r="74" spans="1:12" x14ac:dyDescent="0.25">
      <c r="A74" s="12"/>
      <c r="B74" s="12"/>
      <c r="C74" s="12"/>
      <c r="D74" s="12"/>
      <c r="E74" s="12"/>
      <c r="F74" s="12"/>
      <c r="G74" s="13"/>
      <c r="H74" s="12"/>
      <c r="I74" s="12"/>
      <c r="J74" s="12"/>
      <c r="K74" s="12"/>
      <c r="L74" s="12"/>
    </row>
    <row r="75" spans="1:12" x14ac:dyDescent="0.25">
      <c r="A75" s="12"/>
      <c r="B75" s="12"/>
      <c r="C75" s="12"/>
      <c r="D75" s="12"/>
      <c r="E75" s="12"/>
      <c r="F75" s="12"/>
      <c r="G75" s="13"/>
      <c r="H75" s="12"/>
      <c r="I75" s="12"/>
      <c r="J75" s="12"/>
      <c r="K75" s="12"/>
      <c r="L75" s="12"/>
    </row>
    <row r="76" spans="1:12" x14ac:dyDescent="0.25">
      <c r="A76" s="12"/>
      <c r="B76" s="12"/>
      <c r="C76" s="12"/>
      <c r="D76" s="12"/>
      <c r="E76" s="12"/>
      <c r="F76" s="12"/>
      <c r="G76" s="13"/>
      <c r="H76" s="12"/>
      <c r="I76" s="12"/>
      <c r="J76" s="12"/>
      <c r="K76" s="12"/>
      <c r="L76" s="12"/>
    </row>
    <row r="77" spans="1:12" x14ac:dyDescent="0.25">
      <c r="A77" s="12"/>
      <c r="B77" s="12"/>
      <c r="C77" s="12"/>
      <c r="D77" s="12"/>
      <c r="E77" s="12"/>
      <c r="F77" s="12"/>
      <c r="G77" s="13"/>
      <c r="H77" s="12"/>
      <c r="I77" s="12"/>
      <c r="J77" s="12"/>
      <c r="K77" s="12"/>
      <c r="L77" s="12"/>
    </row>
    <row r="78" spans="1:12" x14ac:dyDescent="0.25">
      <c r="A78" s="12"/>
      <c r="B78" s="12"/>
      <c r="C78" s="12"/>
      <c r="D78" s="12"/>
      <c r="E78" s="12"/>
      <c r="F78" s="12"/>
      <c r="G78" s="13"/>
      <c r="H78" s="12"/>
      <c r="I78" s="12"/>
      <c r="J78" s="12"/>
      <c r="K78" s="12"/>
      <c r="L78" s="12"/>
    </row>
    <row r="79" spans="1:12" x14ac:dyDescent="0.25">
      <c r="A79" s="12"/>
      <c r="B79" s="12"/>
      <c r="C79" s="12"/>
      <c r="D79" s="12"/>
      <c r="E79" s="12"/>
      <c r="F79" s="12"/>
      <c r="G79" s="13"/>
      <c r="H79" s="12"/>
      <c r="I79" s="12"/>
      <c r="J79" s="12"/>
      <c r="K79" s="12"/>
      <c r="L79" s="12"/>
    </row>
    <row r="80" spans="1:12" x14ac:dyDescent="0.25">
      <c r="A80" s="12"/>
      <c r="B80" s="12"/>
      <c r="C80" s="12"/>
      <c r="D80" s="12"/>
      <c r="E80" s="12"/>
      <c r="F80" s="12"/>
      <c r="G80" s="13"/>
      <c r="H80" s="12"/>
      <c r="I80" s="12"/>
      <c r="J80" s="12"/>
      <c r="K80" s="12"/>
      <c r="L80" s="12"/>
    </row>
    <row r="81" spans="1:12" x14ac:dyDescent="0.25">
      <c r="A81" s="12"/>
      <c r="B81" s="12"/>
      <c r="C81" s="12"/>
      <c r="D81" s="12"/>
      <c r="E81" s="12"/>
      <c r="F81" s="12"/>
      <c r="G81" s="13"/>
      <c r="H81" s="12"/>
      <c r="I81" s="12"/>
      <c r="J81" s="12"/>
      <c r="K81" s="12"/>
      <c r="L81" s="12"/>
    </row>
    <row r="82" spans="1:12" x14ac:dyDescent="0.25">
      <c r="A82" s="12"/>
      <c r="B82" s="12"/>
      <c r="C82" s="12"/>
      <c r="D82" s="12"/>
      <c r="E82" s="12"/>
      <c r="F82" s="12"/>
      <c r="G82" s="13"/>
      <c r="H82" s="12"/>
      <c r="I82" s="12"/>
      <c r="J82" s="12"/>
      <c r="K82" s="12"/>
      <c r="L82" s="12"/>
    </row>
    <row r="83" spans="1:12" x14ac:dyDescent="0.25">
      <c r="A83" s="12"/>
      <c r="B83" s="12"/>
      <c r="C83" s="12"/>
      <c r="D83" s="12"/>
      <c r="E83" s="12"/>
      <c r="F83" s="12"/>
      <c r="G83" s="13"/>
      <c r="H83" s="12"/>
      <c r="I83" s="12"/>
      <c r="J83" s="12"/>
      <c r="K83" s="12"/>
      <c r="L83" s="12"/>
    </row>
    <row r="84" spans="1:12" x14ac:dyDescent="0.25">
      <c r="A84" s="12"/>
      <c r="B84" s="12"/>
      <c r="C84" s="12"/>
      <c r="D84" s="12"/>
      <c r="E84" s="12"/>
      <c r="F84" s="12"/>
      <c r="G84" s="13"/>
      <c r="H84" s="12"/>
      <c r="I84" s="12"/>
      <c r="J84" s="12"/>
      <c r="K84" s="12"/>
      <c r="L84" s="12"/>
    </row>
    <row r="85" spans="1:12" x14ac:dyDescent="0.25">
      <c r="A85" s="12"/>
      <c r="B85" s="12"/>
      <c r="C85" s="12"/>
      <c r="D85" s="12"/>
      <c r="E85" s="12"/>
      <c r="F85" s="12"/>
      <c r="G85" s="13"/>
      <c r="H85" s="12"/>
      <c r="I85" s="12"/>
      <c r="J85" s="12"/>
      <c r="K85" s="12"/>
      <c r="L85" s="12"/>
    </row>
    <row r="86" spans="1:12" x14ac:dyDescent="0.25">
      <c r="A86" s="12"/>
      <c r="B86" s="12"/>
      <c r="C86" s="12"/>
      <c r="D86" s="12"/>
      <c r="E86" s="12"/>
      <c r="F86" s="12"/>
      <c r="G86" s="13"/>
      <c r="H86" s="12"/>
      <c r="I86" s="12"/>
      <c r="J86" s="12"/>
      <c r="K86" s="12"/>
      <c r="L86" s="12"/>
    </row>
    <row r="87" spans="1:12" x14ac:dyDescent="0.25">
      <c r="A87" s="12"/>
      <c r="B87" s="12"/>
      <c r="C87" s="12"/>
      <c r="D87" s="12"/>
      <c r="E87" s="12"/>
      <c r="F87" s="12"/>
      <c r="G87" s="13"/>
      <c r="H87" s="12"/>
      <c r="I87" s="12"/>
      <c r="J87" s="12"/>
      <c r="K87" s="12"/>
      <c r="L87" s="12"/>
    </row>
    <row r="88" spans="1:12" x14ac:dyDescent="0.25">
      <c r="A88" s="12"/>
      <c r="B88" s="12"/>
      <c r="C88" s="12"/>
      <c r="D88" s="12"/>
      <c r="E88" s="12"/>
      <c r="F88" s="12"/>
      <c r="G88" s="13"/>
      <c r="H88" s="12"/>
      <c r="I88" s="12"/>
      <c r="J88" s="12"/>
      <c r="K88" s="12"/>
      <c r="L88" s="12"/>
    </row>
    <row r="89" spans="1:12" x14ac:dyDescent="0.25">
      <c r="A89" s="12"/>
      <c r="B89" s="12"/>
      <c r="C89" s="12"/>
      <c r="D89" s="12"/>
      <c r="E89" s="12"/>
      <c r="F89" s="12"/>
      <c r="G89" s="13"/>
      <c r="H89" s="12"/>
      <c r="I89" s="12"/>
      <c r="J89" s="12"/>
      <c r="K89" s="12"/>
      <c r="L89" s="12"/>
    </row>
    <row r="90" spans="1:12" x14ac:dyDescent="0.25">
      <c r="A90" s="12"/>
      <c r="B90" s="12"/>
      <c r="C90" s="12"/>
      <c r="D90" s="12"/>
      <c r="E90" s="12"/>
      <c r="F90" s="12"/>
      <c r="G90" s="13"/>
      <c r="H90" s="12"/>
      <c r="I90" s="12"/>
      <c r="J90" s="12"/>
      <c r="K90" s="12"/>
      <c r="L90" s="12"/>
    </row>
    <row r="91" spans="1:12" x14ac:dyDescent="0.25">
      <c r="A91" s="12"/>
      <c r="B91" s="12"/>
      <c r="C91" s="12"/>
      <c r="D91" s="12"/>
      <c r="E91" s="12"/>
      <c r="F91" s="12"/>
      <c r="G91" s="13"/>
      <c r="H91" s="12"/>
      <c r="I91" s="12"/>
      <c r="J91" s="12"/>
      <c r="K91" s="12"/>
      <c r="L91" s="12"/>
    </row>
    <row r="92" spans="1:12" x14ac:dyDescent="0.25">
      <c r="A92" s="12"/>
      <c r="B92" s="12"/>
      <c r="C92" s="12"/>
      <c r="D92" s="12"/>
      <c r="E92" s="12"/>
      <c r="F92" s="12"/>
      <c r="G92" s="13"/>
      <c r="H92" s="12"/>
      <c r="I92" s="12"/>
      <c r="J92" s="12"/>
      <c r="K92" s="12"/>
      <c r="L92" s="12"/>
    </row>
    <row r="93" spans="1:12" x14ac:dyDescent="0.25">
      <c r="A93" s="12"/>
      <c r="B93" s="12"/>
      <c r="C93" s="12"/>
      <c r="D93" s="12"/>
      <c r="E93" s="12"/>
      <c r="F93" s="12"/>
      <c r="G93" s="13"/>
      <c r="H93" s="12"/>
      <c r="I93" s="12"/>
      <c r="J93" s="12"/>
      <c r="K93" s="12"/>
      <c r="L93" s="12"/>
    </row>
    <row r="94" spans="1:12" x14ac:dyDescent="0.25">
      <c r="A94" s="12"/>
      <c r="B94" s="12"/>
      <c r="C94" s="12"/>
      <c r="D94" s="12"/>
      <c r="E94" s="12"/>
      <c r="F94" s="12"/>
      <c r="G94" s="13"/>
      <c r="H94" s="12"/>
      <c r="I94" s="12"/>
      <c r="J94" s="12"/>
      <c r="K94" s="12"/>
      <c r="L94" s="12"/>
    </row>
    <row r="95" spans="1:12" x14ac:dyDescent="0.25">
      <c r="A95" s="12"/>
      <c r="B95" s="12"/>
      <c r="C95" s="12"/>
      <c r="D95" s="12"/>
      <c r="E95" s="12"/>
      <c r="F95" s="12"/>
      <c r="G95" s="13"/>
      <c r="H95" s="12"/>
      <c r="I95" s="12"/>
      <c r="J95" s="12"/>
      <c r="K95" s="12"/>
      <c r="L95" s="12"/>
    </row>
    <row r="96" spans="1:12" x14ac:dyDescent="0.25">
      <c r="A96" s="12"/>
      <c r="B96" s="12"/>
      <c r="C96" s="12"/>
      <c r="D96" s="12"/>
      <c r="E96" s="12"/>
      <c r="F96" s="12"/>
      <c r="G96" s="13"/>
      <c r="H96" s="12"/>
      <c r="I96" s="12"/>
      <c r="J96" s="12"/>
      <c r="K96" s="12"/>
      <c r="L96" s="12"/>
    </row>
    <row r="97" spans="1:12" x14ac:dyDescent="0.25">
      <c r="A97" s="12"/>
      <c r="B97" s="12"/>
      <c r="C97" s="12"/>
      <c r="D97" s="12"/>
      <c r="E97" s="12"/>
      <c r="F97" s="12"/>
      <c r="G97" s="13"/>
      <c r="H97" s="12"/>
      <c r="I97" s="12"/>
      <c r="J97" s="12"/>
      <c r="K97" s="12"/>
      <c r="L97" s="12"/>
    </row>
    <row r="98" spans="1:12" x14ac:dyDescent="0.25">
      <c r="A98" s="12"/>
      <c r="B98" s="12"/>
      <c r="C98" s="12"/>
      <c r="D98" s="12"/>
      <c r="E98" s="12"/>
      <c r="F98" s="12"/>
      <c r="G98" s="13"/>
      <c r="H98" s="12"/>
      <c r="I98" s="12"/>
      <c r="J98" s="12"/>
      <c r="K98" s="12"/>
      <c r="L98" s="12"/>
    </row>
    <row r="99" spans="1:12" x14ac:dyDescent="0.25">
      <c r="A99" s="12"/>
      <c r="B99" s="12"/>
      <c r="C99" s="12"/>
      <c r="D99" s="12"/>
      <c r="E99" s="12"/>
      <c r="F99" s="12"/>
      <c r="G99" s="13"/>
      <c r="H99" s="12"/>
      <c r="I99" s="12"/>
      <c r="J99" s="12"/>
      <c r="K99" s="12"/>
      <c r="L99" s="12"/>
    </row>
    <row r="100" spans="1:12" x14ac:dyDescent="0.25">
      <c r="A100" s="12"/>
      <c r="B100" s="12"/>
      <c r="C100" s="12"/>
      <c r="D100" s="12"/>
      <c r="E100" s="12"/>
      <c r="F100" s="12"/>
      <c r="G100" s="13"/>
      <c r="H100" s="12"/>
      <c r="I100" s="12"/>
      <c r="J100" s="12"/>
      <c r="K100" s="12"/>
      <c r="L100" s="12"/>
    </row>
    <row r="101" spans="1:12" x14ac:dyDescent="0.25">
      <c r="A101" s="12"/>
      <c r="B101" s="12"/>
      <c r="C101" s="12"/>
      <c r="D101" s="12"/>
      <c r="E101" s="12"/>
      <c r="F101" s="12"/>
      <c r="G101" s="13"/>
      <c r="H101" s="12"/>
      <c r="I101" s="12"/>
      <c r="J101" s="12"/>
      <c r="K101" s="12"/>
      <c r="L101" s="12"/>
    </row>
    <row r="103" spans="4:7" x14ac:dyDescent="0.25">
      <c r="D103" s="15" t="s">
        <v>201</v>
      </c>
      <c r="G103" s="16">
        <f>COUNTA(D2:D101)</f>
      </c>
    </row>
    <row r="104" spans="4:7" x14ac:dyDescent="0.25">
      <c r="D104" s="15" t="s">
        <v>202</v>
      </c>
      <c r="G104" s="16">
        <f>COUNTIF(G2:G101,"Confirmée")</f>
      </c>
    </row>
    <row r="105" spans="4:7" x14ac:dyDescent="0.25">
      <c r="D105" s="15" t="s">
        <v>203</v>
      </c>
      <c r="G105" s="16">
        <f>COUNTIF(G2:G101,"Ouverte")+COUNTIF(G2:G101,"En cours")</f>
      </c>
    </row>
    <row r="106" spans="4:7" x14ac:dyDescent="0.25">
      <c r="D106" s="15" t="s">
        <v>204</v>
      </c>
      <c r="G106" s="16">
        <f>COUNTIFS(F2:F101,"&lt;"&amp;TODAY(),G2:G101,"&lt;&gt;Confirmée",G2:G101,"&lt;&gt;Sans objet",D2:D101,"&lt;&gt;")</f>
      </c>
    </row>
    <row r="108" spans="4:9" x14ac:dyDescent="0.25">
      <c r="D108" s="17" t="s">
        <v>205</v>
      </c>
      <c r="E108" s="17"/>
      <c r="F108" s="17"/>
      <c r="G108" s="17"/>
      <c r="H108" s="17"/>
      <c r="I108" s="17"/>
    </row>
    <row r="109" spans="4:9" x14ac:dyDescent="0.25">
      <c r="D109" s="17"/>
      <c r="E109" s="17"/>
      <c r="F109" s="17"/>
      <c r="G109" s="17"/>
      <c r="H109" s="17"/>
      <c r="I109" s="17"/>
    </row>
    <row r="110" spans="4:9" x14ac:dyDescent="0.25">
      <c r="D110" s="17"/>
      <c r="E110" s="17"/>
      <c r="F110" s="17"/>
      <c r="G110" s="17"/>
      <c r="H110" s="17"/>
      <c r="I110" s="17"/>
    </row>
  </sheetData>
  <mergeCells count="1">
    <mergeCell ref="D108:I110"/>
  </mergeCells>
  <dataValidations count="2">
    <dataValidation type="list" allowBlank="1" sqref="B2:B101">
      <formula1>Listes!$E$2:$E$9</formula1>
    </dataValidation>
    <dataValidation type="list" allowBlank="1" sqref="G2:G101">
      <formula1>Listes!$F$2:$F$6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70" customWidth="1"/>
    <col min="3" max="3" width="30" customWidth="1"/>
    <col min="4" max="4" width="22" customWidth="1"/>
    <col min="5" max="5" width="13" style="9" customWidth="1"/>
    <col min="6" max="6" width="14" customWidth="1"/>
  </cols>
  <sheetData>
    <row r="1" ht="34" customHeight="1" spans="1:6" x14ac:dyDescent="0.25">
      <c r="A1" s="10" t="s">
        <v>206</v>
      </c>
      <c r="B1" s="10" t="s">
        <v>53</v>
      </c>
      <c r="C1" s="10" t="s">
        <v>54</v>
      </c>
      <c r="D1" s="10" t="s">
        <v>57</v>
      </c>
      <c r="E1" s="11" t="s">
        <v>207</v>
      </c>
      <c r="F1" s="10" t="s">
        <v>13</v>
      </c>
    </row>
    <row r="2" ht="36" customHeight="1" spans="1:6" x14ac:dyDescent="0.25">
      <c r="A2" s="12" t="s">
        <v>208</v>
      </c>
      <c r="B2" s="12" t="s">
        <v>209</v>
      </c>
      <c r="C2" s="12" t="s">
        <v>210</v>
      </c>
      <c r="D2" s="12" t="s">
        <v>62</v>
      </c>
      <c r="E2" s="14"/>
      <c r="F2" s="12" t="s">
        <v>62</v>
      </c>
    </row>
    <row r="3" ht="36" customHeight="1" spans="1:6" x14ac:dyDescent="0.25">
      <c r="A3" s="12" t="s">
        <v>211</v>
      </c>
      <c r="B3" s="12" t="s">
        <v>212</v>
      </c>
      <c r="C3" s="12" t="s">
        <v>66</v>
      </c>
      <c r="D3" s="12" t="s">
        <v>62</v>
      </c>
      <c r="E3" s="14"/>
      <c r="F3" s="12" t="s">
        <v>62</v>
      </c>
    </row>
    <row r="4" ht="36" customHeight="1" spans="1:6" x14ac:dyDescent="0.25">
      <c r="A4" s="12" t="s">
        <v>213</v>
      </c>
      <c r="B4" s="12" t="s">
        <v>214</v>
      </c>
      <c r="C4" s="12" t="s">
        <v>111</v>
      </c>
      <c r="D4" s="12" t="s">
        <v>62</v>
      </c>
      <c r="E4" s="14"/>
      <c r="F4" s="12" t="s">
        <v>62</v>
      </c>
    </row>
    <row r="5" ht="36" customHeight="1" spans="1:6" x14ac:dyDescent="0.25">
      <c r="A5" s="12" t="s">
        <v>215</v>
      </c>
      <c r="B5" s="12" t="s">
        <v>216</v>
      </c>
      <c r="C5" s="12" t="s">
        <v>91</v>
      </c>
      <c r="D5" s="12" t="s">
        <v>62</v>
      </c>
      <c r="E5" s="14"/>
      <c r="F5" s="12" t="s">
        <v>62</v>
      </c>
    </row>
    <row r="6" ht="36" customHeight="1" spans="1:6" x14ac:dyDescent="0.25">
      <c r="A6" s="12" t="s">
        <v>217</v>
      </c>
      <c r="B6" s="12" t="s">
        <v>218</v>
      </c>
      <c r="C6" s="12" t="s">
        <v>219</v>
      </c>
      <c r="D6" s="12" t="s">
        <v>62</v>
      </c>
      <c r="E6" s="14"/>
      <c r="F6" s="12" t="s">
        <v>62</v>
      </c>
    </row>
    <row r="7" ht="36" customHeight="1" spans="1:6" x14ac:dyDescent="0.25">
      <c r="A7" s="12" t="s">
        <v>217</v>
      </c>
      <c r="B7" s="12" t="s">
        <v>220</v>
      </c>
      <c r="C7" s="12" t="s">
        <v>221</v>
      </c>
      <c r="D7" s="12" t="s">
        <v>62</v>
      </c>
      <c r="E7" s="14"/>
      <c r="F7" s="12" t="s">
        <v>62</v>
      </c>
    </row>
    <row r="8" ht="36" customHeight="1" spans="1:6" x14ac:dyDescent="0.25">
      <c r="A8" s="12" t="s">
        <v>217</v>
      </c>
      <c r="B8" s="12" t="s">
        <v>222</v>
      </c>
      <c r="C8" s="12" t="s">
        <v>223</v>
      </c>
      <c r="D8" s="12" t="s">
        <v>62</v>
      </c>
      <c r="E8" s="14"/>
      <c r="F8" s="12" t="s">
        <v>62</v>
      </c>
    </row>
    <row r="9" ht="36" customHeight="1" spans="1:6" x14ac:dyDescent="0.25">
      <c r="A9" s="12" t="s">
        <v>224</v>
      </c>
      <c r="B9" s="12" t="s">
        <v>225</v>
      </c>
      <c r="C9" s="12" t="s">
        <v>91</v>
      </c>
      <c r="D9" s="12" t="s">
        <v>62</v>
      </c>
      <c r="E9" s="14"/>
      <c r="F9" s="12" t="s">
        <v>62</v>
      </c>
    </row>
    <row r="10" ht="36" customHeight="1" spans="1:6" x14ac:dyDescent="0.25">
      <c r="A10" s="12" t="s">
        <v>226</v>
      </c>
      <c r="B10" s="12" t="s">
        <v>227</v>
      </c>
      <c r="C10" s="12" t="s">
        <v>122</v>
      </c>
      <c r="D10" s="12" t="s">
        <v>62</v>
      </c>
      <c r="E10" s="14"/>
      <c r="F10" s="12" t="s">
        <v>62</v>
      </c>
    </row>
    <row r="11" ht="36" customHeight="1" spans="1:6" x14ac:dyDescent="0.25">
      <c r="A11" s="12" t="s">
        <v>228</v>
      </c>
      <c r="B11" s="12" t="s">
        <v>229</v>
      </c>
      <c r="C11" s="12" t="s">
        <v>118</v>
      </c>
      <c r="D11" s="12" t="s">
        <v>62</v>
      </c>
      <c r="E11" s="14"/>
      <c r="F11" s="12" t="s">
        <v>62</v>
      </c>
    </row>
    <row r="12" ht="36" customHeight="1" spans="1:6" x14ac:dyDescent="0.25">
      <c r="A12" s="12" t="s">
        <v>230</v>
      </c>
      <c r="B12" s="12" t="s">
        <v>231</v>
      </c>
      <c r="C12" s="12" t="s">
        <v>232</v>
      </c>
      <c r="D12" s="12" t="s">
        <v>62</v>
      </c>
      <c r="E12" s="14"/>
      <c r="F12" s="12" t="s">
        <v>62</v>
      </c>
    </row>
    <row r="13" ht="36" customHeight="1" spans="1:6" x14ac:dyDescent="0.25">
      <c r="A13" s="12" t="s">
        <v>233</v>
      </c>
      <c r="B13" s="12" t="s">
        <v>234</v>
      </c>
      <c r="C13" s="12" t="s">
        <v>235</v>
      </c>
      <c r="D13" s="12" t="s">
        <v>62</v>
      </c>
      <c r="E13" s="14"/>
      <c r="F13" s="12" t="s">
        <v>62</v>
      </c>
    </row>
  </sheetData>
  <dataValidations count="1">
    <dataValidation type="list" allowBlank="1" sqref="F2:F13">
      <formula1>Listes!$F$2:$F$6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80" customWidth="1"/>
    <col min="3" max="3" width="30" customWidth="1"/>
  </cols>
  <sheetData>
    <row r="1" ht="34" customHeight="1" spans="1:3" x14ac:dyDescent="0.25">
      <c r="A1" s="10" t="s">
        <v>236</v>
      </c>
      <c r="B1" s="10" t="s">
        <v>237</v>
      </c>
      <c r="C1" s="10" t="s">
        <v>238</v>
      </c>
    </row>
    <row r="2" ht="52" customHeight="1" spans="1:3" x14ac:dyDescent="0.25">
      <c r="A2" s="12" t="s">
        <v>239</v>
      </c>
      <c r="B2" s="12" t="s">
        <v>240</v>
      </c>
      <c r="C2" s="12" t="s">
        <v>241</v>
      </c>
    </row>
    <row r="3" ht="52" customHeight="1" spans="1:3" x14ac:dyDescent="0.25">
      <c r="A3" s="12" t="s">
        <v>242</v>
      </c>
      <c r="B3" s="12" t="s">
        <v>243</v>
      </c>
      <c r="C3" s="12" t="s">
        <v>244</v>
      </c>
    </row>
    <row r="4" ht="52" customHeight="1" spans="1:3" x14ac:dyDescent="0.25">
      <c r="A4" s="12" t="s">
        <v>245</v>
      </c>
      <c r="B4" s="12" t="s">
        <v>246</v>
      </c>
      <c r="C4" s="12" t="s">
        <v>247</v>
      </c>
    </row>
    <row r="5" ht="52" customHeight="1" spans="1:3" x14ac:dyDescent="0.25">
      <c r="A5" s="12" t="s">
        <v>248</v>
      </c>
      <c r="B5" s="12" t="s">
        <v>249</v>
      </c>
      <c r="C5" s="12" t="s">
        <v>241</v>
      </c>
    </row>
    <row r="6" ht="52" customHeight="1" spans="1:3" x14ac:dyDescent="0.25">
      <c r="A6" s="12" t="s">
        <v>250</v>
      </c>
      <c r="B6" s="12" t="s">
        <v>251</v>
      </c>
      <c r="C6" s="12" t="s">
        <v>252</v>
      </c>
    </row>
    <row r="7" ht="52" customHeight="1" spans="1:3" x14ac:dyDescent="0.25">
      <c r="A7" s="12" t="s">
        <v>253</v>
      </c>
      <c r="B7" s="12" t="s">
        <v>254</v>
      </c>
      <c r="C7" s="12" t="s">
        <v>241</v>
      </c>
    </row>
    <row r="8" ht="52" customHeight="1" spans="1:3" x14ac:dyDescent="0.25">
      <c r="A8" s="12" t="s">
        <v>255</v>
      </c>
      <c r="B8" s="12" t="s">
        <v>256</v>
      </c>
      <c r="C8" s="12" t="s">
        <v>257</v>
      </c>
    </row>
    <row r="9" ht="52" customHeight="1" spans="1:3" x14ac:dyDescent="0.25">
      <c r="A9" s="12" t="s">
        <v>258</v>
      </c>
      <c r="B9" s="12" t="s">
        <v>259</v>
      </c>
      <c r="C9" s="12" t="s">
        <v>260</v>
      </c>
    </row>
    <row r="10" ht="52" customHeight="1" spans="1:3" x14ac:dyDescent="0.25">
      <c r="A10" s="12" t="s">
        <v>261</v>
      </c>
      <c r="B10" s="12" t="s">
        <v>262</v>
      </c>
      <c r="C10" s="12" t="s">
        <v>263</v>
      </c>
    </row>
    <row r="11" ht="52" customHeight="1" spans="1:3" x14ac:dyDescent="0.25">
      <c r="A11" s="12" t="s">
        <v>264</v>
      </c>
      <c r="B11" s="12" t="s">
        <v>265</v>
      </c>
      <c r="C11" s="12" t="s">
        <v>263</v>
      </c>
    </row>
    <row r="12" ht="52" customHeight="1" spans="1:3" x14ac:dyDescent="0.25">
      <c r="A12" s="12" t="s">
        <v>266</v>
      </c>
      <c r="B12" s="12" t="s">
        <v>267</v>
      </c>
      <c r="C12" s="12" t="s">
        <v>268</v>
      </c>
    </row>
    <row r="13" ht="52" customHeight="1" spans="1:3" x14ac:dyDescent="0.25">
      <c r="A13" s="12" t="s">
        <v>269</v>
      </c>
      <c r="B13" s="12" t="s">
        <v>270</v>
      </c>
      <c r="C13" s="12" t="s">
        <v>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Lisez-moi</vt:lpstr>
      <vt:lpstr>Listes</vt:lpstr>
      <vt:lpstr>Obligations 2022-08</vt:lpstr>
      <vt:lpstr>Principes COSO</vt:lpstr>
      <vt:lpstr>Registre des risques</vt:lpstr>
      <vt:lpstr>Suivi des recommandations</vt:lpstr>
      <vt:lpstr>Calendrier annuel</vt:lpstr>
      <vt:lpstr>Textes de référence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Ascend International Professional Service SUARL</dc:creator>
  <dc:title/>
  <dc:subject/>
  <dc:description/>
  <cp:keywords/>
  <cp:category/>
  <cp:lastModifiedBy>Unknown</cp:lastModifiedBy>
  <dcterms:created xsi:type="dcterms:W3CDTF">2026-09-03T23:56:03Z</dcterms:created>
  <dcterms:modified xsi:type="dcterms:W3CDTF">2026-09-03T23:56:03Z</dcterms:modified>
</cp:coreProperties>
</file>